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!คณะทำงานปรับปรุง Website ด่านมุกดาหาร\ข้อมูลลง Website ใหม่\ปีงบประมาณ 2564\For web ด่าน\"/>
    </mc:Choice>
  </mc:AlternateContent>
  <bookViews>
    <workbookView xWindow="0" yWindow="0" windowWidth="18270" windowHeight="6450" activeTab="5"/>
  </bookViews>
  <sheets>
    <sheet name="มูลค่าสินค้าผ่านแดน" sheetId="11" r:id="rId1"/>
    <sheet name="Top10 ก.ย.64" sheetId="51" r:id="rId2"/>
    <sheet name="Top10 ส.ค.64 " sheetId="50" r:id="rId3"/>
    <sheet name="Top10 ก.ค.64" sheetId="49" r:id="rId4"/>
    <sheet name="Top10 มิ.ย.64 " sheetId="48" r:id="rId5"/>
    <sheet name="Top10 ต.ค.63" sheetId="28" r:id="rId6"/>
    <sheet name="Top10 พ.ย.63" sheetId="29" r:id="rId7"/>
    <sheet name="Top10 ธ.ค.63" sheetId="30" r:id="rId8"/>
    <sheet name="Top10 ม.ค.64" sheetId="34" r:id="rId9"/>
    <sheet name="Top10 ก.พ.64 " sheetId="38" r:id="rId10"/>
    <sheet name="Top10 มี.ค.64 " sheetId="44" r:id="rId11"/>
    <sheet name="Top10 เม.ย.64 " sheetId="46" r:id="rId12"/>
    <sheet name="Top10 พ.ค.64 " sheetId="47" r:id="rId13"/>
  </sheets>
  <calcPr calcId="162913"/>
</workbook>
</file>

<file path=xl/calcChain.xml><?xml version="1.0" encoding="utf-8"?>
<calcChain xmlns="http://schemas.openxmlformats.org/spreadsheetml/2006/main">
  <c r="N17" i="11" l="1"/>
  <c r="L17" i="11"/>
  <c r="J17" i="11"/>
  <c r="F17" i="11"/>
  <c r="E17" i="11"/>
  <c r="J16" i="51" l="1"/>
  <c r="D16" i="51"/>
  <c r="L16" i="11" l="1"/>
  <c r="F16" i="11"/>
  <c r="E16" i="11"/>
  <c r="J16" i="11" l="1"/>
  <c r="I16" i="11"/>
  <c r="J16" i="50"/>
  <c r="D16" i="50"/>
  <c r="L15" i="11" l="1"/>
  <c r="K15" i="11"/>
  <c r="N15" i="11" s="1"/>
  <c r="F15" i="11"/>
  <c r="E15" i="11"/>
  <c r="M15" i="11" l="1"/>
  <c r="J16" i="49"/>
  <c r="D16" i="49"/>
  <c r="J15" i="11"/>
  <c r="I15" i="11"/>
  <c r="L14" i="11" l="1"/>
  <c r="K14" i="11"/>
  <c r="N14" i="11" s="1"/>
  <c r="J14" i="11"/>
  <c r="I14" i="11"/>
  <c r="F14" i="11"/>
  <c r="E14" i="11"/>
  <c r="M14" i="11" l="1"/>
  <c r="J16" i="48"/>
  <c r="D16" i="48"/>
  <c r="L13" i="11" l="1"/>
  <c r="K13" i="11"/>
  <c r="M13" i="11" s="1"/>
  <c r="J13" i="11"/>
  <c r="I13" i="11"/>
  <c r="F13" i="11"/>
  <c r="E13" i="11"/>
  <c r="N13" i="11" l="1"/>
  <c r="J16" i="47"/>
  <c r="D16" i="47"/>
  <c r="L12" i="11" l="1"/>
  <c r="K12" i="11"/>
  <c r="N12" i="11" s="1"/>
  <c r="J12" i="11"/>
  <c r="I12" i="11"/>
  <c r="F12" i="11"/>
  <c r="E12" i="11"/>
  <c r="M12" i="11" l="1"/>
  <c r="J16" i="46"/>
  <c r="D16" i="46"/>
  <c r="L11" i="11" l="1"/>
  <c r="K11" i="11"/>
  <c r="F11" i="11"/>
  <c r="E11" i="11"/>
  <c r="N11" i="11" l="1"/>
  <c r="M11" i="11"/>
  <c r="J16" i="44"/>
  <c r="D16" i="44"/>
  <c r="J11" i="11"/>
  <c r="I11" i="11"/>
  <c r="L10" i="11" l="1"/>
  <c r="K10" i="11"/>
  <c r="J10" i="11"/>
  <c r="I10" i="11"/>
  <c r="N10" i="11" l="1"/>
  <c r="M10" i="11"/>
  <c r="E10" i="11"/>
  <c r="F10" i="11"/>
  <c r="J16" i="38" l="1"/>
  <c r="D16" i="38"/>
  <c r="L9" i="11" l="1"/>
  <c r="K9" i="11"/>
  <c r="J9" i="11"/>
  <c r="I9" i="11"/>
  <c r="F9" i="11"/>
  <c r="E9" i="11"/>
  <c r="J16" i="34"/>
  <c r="D16" i="34"/>
  <c r="N9" i="11" l="1"/>
  <c r="M9" i="11"/>
  <c r="I7" i="11"/>
  <c r="I8" i="11"/>
  <c r="I6" i="11"/>
  <c r="E7" i="11"/>
  <c r="E8" i="11"/>
  <c r="E6" i="11"/>
  <c r="J17" i="30"/>
  <c r="L8" i="11"/>
  <c r="K8" i="11"/>
  <c r="J7" i="11"/>
  <c r="J8" i="11"/>
  <c r="J6" i="11"/>
  <c r="F7" i="11"/>
  <c r="F8" i="11"/>
  <c r="F6" i="11"/>
  <c r="D17" i="30"/>
  <c r="L7" i="11"/>
  <c r="K7" i="11"/>
  <c r="J18" i="29"/>
  <c r="D18" i="29"/>
  <c r="K6" i="11"/>
  <c r="D18" i="28"/>
  <c r="J18" i="28"/>
  <c r="K17" i="11"/>
  <c r="M17" i="11" s="1"/>
  <c r="K16" i="11"/>
  <c r="I17" i="11"/>
  <c r="L6" i="11"/>
  <c r="N16" i="11" l="1"/>
  <c r="M16" i="11"/>
  <c r="M8" i="11"/>
  <c r="M7" i="11"/>
  <c r="M6" i="11"/>
  <c r="N6" i="11"/>
  <c r="N8" i="11"/>
  <c r="N7" i="11"/>
</calcChain>
</file>

<file path=xl/sharedStrings.xml><?xml version="1.0" encoding="utf-8"?>
<sst xmlns="http://schemas.openxmlformats.org/spreadsheetml/2006/main" count="480" uniqueCount="171">
  <si>
    <t>เดือน</t>
  </si>
  <si>
    <t>รวม</t>
  </si>
  <si>
    <t>สถิติสินค้าผ่านแดน 10 อันดับ ผ่านด่านศุลกากรมุกดาหาร</t>
  </si>
  <si>
    <t>ลำดับที่</t>
  </si>
  <si>
    <t>ชนิดสินค้า</t>
  </si>
  <si>
    <t>รวมทั้งสิ้น</t>
  </si>
  <si>
    <t>น้ำหนัก (KGM)</t>
  </si>
  <si>
    <t>อุปกรณ์สำหรับใช้ในอุตสาหกรรมเหมืองแร่</t>
  </si>
  <si>
    <t>โฟโตวอลตาอิกเซลล์ที่ยังไม่ได้ประกอบ</t>
  </si>
  <si>
    <t>แบตเตอรี่</t>
  </si>
  <si>
    <t>ส่วนประกอบและอุปกรณ์ ที่เหมาะสมใช้เฉพาะหรือส่วนใหญ่ใช้กับเครื่องจักร</t>
  </si>
  <si>
    <t>ส่วนประกอบลำโพง</t>
  </si>
  <si>
    <t>เดือนตุลาคม  2563</t>
  </si>
  <si>
    <t>HS พิกัดศุลการ</t>
  </si>
  <si>
    <t>สินค้าผ่านแดนขาออก (ปลายทางไป สปป.ลาว)</t>
  </si>
  <si>
    <t>สินค้าผ่านแดนขาเข้า (ต้นทางมาจาก สปป.ลาว)</t>
  </si>
  <si>
    <t>ลำโพง</t>
  </si>
  <si>
    <t>ไส้เทียมทำจากโปรตีน</t>
  </si>
  <si>
    <t>เครื่องสำหรับล้างเลนส์</t>
  </si>
  <si>
    <t>แผ่นโซล่าร์เซลล์ที่ยังไม่ได้ประกอบ</t>
  </si>
  <si>
    <t>เครื่องทดสอบแผ่นเวเฟอร์</t>
  </si>
  <si>
    <t>อุปกรณ์สำหรับควบคุมไฟฟ้าโดยอัตโนมัติ</t>
  </si>
  <si>
    <t>ส่วนประกอบโทรศัพท์ไร้สาย</t>
  </si>
  <si>
    <t>กล้องเว็บแคมสำหรับคอมพิวเตอร์</t>
  </si>
  <si>
    <t>ผลึกอิเล็กทรอนิกส์</t>
  </si>
  <si>
    <t>เครื่องกระจายสัญญาณ</t>
  </si>
  <si>
    <t>มูลค่าสินค้าผ่านแดนขาออก  (ไป สปป.ลาว)</t>
  </si>
  <si>
    <t>มูลค่าสินค้าผ่านแดนขาเข้า (จาก สปป.ลาว ไปประเทศที่ 3)</t>
  </si>
  <si>
    <t>ที่มา : สถิติใบขนสินค้าผ่านแดน ด่านมุกดาหาร</t>
  </si>
  <si>
    <t>รวมมูลค่าการค้าผ่านแดนขาเข้า-ผ่านแดนขาออก</t>
  </si>
  <si>
    <t>หน่วย: ล้านบาท</t>
  </si>
  <si>
    <t>แผ่นวงจร</t>
  </si>
  <si>
    <t>เครื่องอุปกรณ์การสื่อสาร</t>
  </si>
  <si>
    <t>เครื่องจักร และอุปกรณ์อิเล็กทรอนิกส์</t>
  </si>
  <si>
    <t>ส่วนประกอบรถบรรทุก</t>
  </si>
  <si>
    <t>เดือนพฤศจิกายน  2563</t>
  </si>
  <si>
    <t>เครื่องจักรที่มีหน้าที่การทํางานเป็นเอกเทศ</t>
  </si>
  <si>
    <t>แผ่นวงจรไฟฟ้า</t>
  </si>
  <si>
    <t>ตัวขั้วต่อและตัวสัมผัสสำหรับสายไฟฟ้าและเคเบิล</t>
  </si>
  <si>
    <t>มอนิเตอร์</t>
  </si>
  <si>
    <t>โทรศัพท์เคลื่อนที่</t>
  </si>
  <si>
    <t>หน่วยบังคับแรงดันไฟฟ้าอัตโนมัติ (เครื่องสร้างความเสถียรภาพ)</t>
  </si>
  <si>
    <t>ส่วนประกอบทางอิเล็กทรอนิกส์</t>
  </si>
  <si>
    <t>ส่วนประกอบและอุปกรณ์ ที่เหมาะสมใช้เฉพาะ</t>
  </si>
  <si>
    <t>โซลาร์เซลล์</t>
  </si>
  <si>
    <t>เกียร์</t>
  </si>
  <si>
    <t>เครื่องจักรและเครื่องอุปกรณ์ชนิดที่ใช้เฉพาะ</t>
  </si>
  <si>
    <t>มูลค่า (ล้านบาท)</t>
  </si>
  <si>
    <t>รวมมูลค่าทั้งสิ้น</t>
  </si>
  <si>
    <t>เครื่องจักร อุปกรณ์ผลิตวงจรรวมอิเล็กทรอนิกส์</t>
  </si>
  <si>
    <t>แผงสวิตซ์และแผงควบคุมกระแสไฟฟ้า</t>
  </si>
  <si>
    <t>เครื่องวิทยุโทรศัพท์ หรือวิทยุโทรเลข</t>
  </si>
  <si>
    <t>แผ่นโมโนเวเฟอร์</t>
  </si>
  <si>
    <t>เทปกาว</t>
  </si>
  <si>
    <t>เครื่องส่งและรับวิทยุ ชนิดแปลภาษาในการประชุมหลายภาษา</t>
  </si>
  <si>
    <t>ลำโพง และส่วนประกอบลำโพง</t>
  </si>
  <si>
    <t>CKD Parts</t>
  </si>
  <si>
    <t>ส่วนประกอบ และอุปกรณ์สำหรับเครื่องจักร</t>
  </si>
  <si>
    <t>อุปกรณ์ และส่วนประกอบเครื่องจักรสำหรับอุตสาหกรรมเหมืองแร่</t>
  </si>
  <si>
    <t>เครื่องจักรและอุปกรณ์</t>
  </si>
  <si>
    <t>เครื่องควบคุมจัดการตะกอนเคมี</t>
  </si>
  <si>
    <t>เดือนธันวาคม  2563</t>
  </si>
  <si>
    <t xml:space="preserve">ที่มา : สถิติใบขนสินค้าผ่านแดน ด่านมุกดาหาร , sort ข้อมูลจากสถิติด่านฯ </t>
  </si>
  <si>
    <t>ปีงบ 64</t>
  </si>
  <si>
    <t>รวมผ่านแดน ปีงบ 64</t>
  </si>
  <si>
    <t>รวมผ่านแดน ปีงบ 63</t>
  </si>
  <si>
    <t>10-ตุลาคม</t>
  </si>
  <si>
    <t>11-พฤศจิกายน</t>
  </si>
  <si>
    <t>12-ธันวาคม</t>
  </si>
  <si>
    <t xml:space="preserve">01-มกราคม </t>
  </si>
  <si>
    <t xml:space="preserve">02-กุมภาพันธ์ </t>
  </si>
  <si>
    <t xml:space="preserve">03-มีนาคม </t>
  </si>
  <si>
    <t>04-เมษายน</t>
  </si>
  <si>
    <t>05-พฤษภาคม</t>
  </si>
  <si>
    <t xml:space="preserve">06-มิถุนายน </t>
  </si>
  <si>
    <t xml:space="preserve">07-กรกฎาคม </t>
  </si>
  <si>
    <t xml:space="preserve">08-สิงหาคม </t>
  </si>
  <si>
    <t xml:space="preserve">09-กันยายน  </t>
  </si>
  <si>
    <t>เดือนมกราคม  2564</t>
  </si>
  <si>
    <t>แผ่นโมโนเวเฟอร์กระจายความร้อน</t>
  </si>
  <si>
    <t>ส่วนประกอบเราเตอร์ทำด้วยโลหะ</t>
  </si>
  <si>
    <t>แผงวงจร</t>
  </si>
  <si>
    <t>ตัวตัดต่อวงจรไฟฟ้า</t>
  </si>
  <si>
    <t>อุปกรณ์ประกอบสำหรับเครื่องตรวจสอบและแผงวงจรไฟฟ้า</t>
  </si>
  <si>
    <t>ส่วนประกอบเม้าส์ทำจากพลาสติก</t>
  </si>
  <si>
    <t>แมงกานีสออกไซด์</t>
  </si>
  <si>
    <t>อุปกรณ์ตัดต่อวงจรไฟฟ้า</t>
  </si>
  <si>
    <t>เครื่องตัดหญ้า</t>
  </si>
  <si>
    <t>ผ่านแดนขาเข้า ปีงบ 64</t>
  </si>
  <si>
    <t>ผ่านแดนขาเข้า ปีงบ 63</t>
  </si>
  <si>
    <t>ผ่านแดนขาออก ปีงบ 64</t>
  </si>
  <si>
    <t>ผ่านแดนขาออก ปีงบ 63</t>
  </si>
  <si>
    <t>มูลค่าสินค้าผ่านแดนขาเข้า ขาออก ด่านศุลกากรมุกดาหาร เทียบเดือนเดียวกันของปีที่ผ่านมา</t>
  </si>
  <si>
    <t>เดือนกุมภาพันธ์  2564</t>
  </si>
  <si>
    <t>โมโนเวเฟอร์</t>
  </si>
  <si>
    <t>แป้นพิมพ์คอมพิวเตอร์</t>
  </si>
  <si>
    <t>ตะแกรงส่วนประกอบสำหรับวิทยุรถยนต์</t>
  </si>
  <si>
    <t>ลิเทียมโคลบอล์แมงกานีสออกไซด์</t>
  </si>
  <si>
    <t>หูฟัง</t>
  </si>
  <si>
    <t>ส่วนประกอบสายไฟ เครื่องชาร์จแบตเตอรี่</t>
  </si>
  <si>
    <t>เม็ดพลาสติก</t>
  </si>
  <si>
    <t>บุหรี่</t>
  </si>
  <si>
    <t>เกียร์ ส่วนประกอบเกียร์ ส่วนประกอบรถยนต์ รถบรรทุก</t>
  </si>
  <si>
    <t>เดือน มีนาคม  2564</t>
  </si>
  <si>
    <t>แผ่นเก็บข้อมูล</t>
  </si>
  <si>
    <t>นมผงสำหรับเด็ก</t>
  </si>
  <si>
    <t>อุปกรณ์สำหรับใช้ในเหมืองแร่</t>
  </si>
  <si>
    <t>0713.4010</t>
  </si>
  <si>
    <t>ส่วนประกอบสายไฟฟ้า หม้อแปลงไฟฟ้า</t>
  </si>
  <si>
    <t>ถั่วแขก สำหรับเพาะปลูก</t>
  </si>
  <si>
    <t>โทรศัพท์ โทรศัพท์มือถือ</t>
  </si>
  <si>
    <t>เครื่องตัดวงจรอัตโนมัติ</t>
  </si>
  <si>
    <t>อุปกรณ์ไฟฟ้าสำหรับตัดต่อ ป้องกันวงจรไฟฟ้า</t>
  </si>
  <si>
    <t>อุปกรณ์สำหรับบังคับหรือควบคุมอัตโนมัติ</t>
  </si>
  <si>
    <t xml:space="preserve">แล็ปท็อป โน้ตบุค และซับโน้ตบุค  </t>
  </si>
  <si>
    <t>อะคริลิคโพลิเมอร์</t>
  </si>
  <si>
    <t>แบตเตอรี่ หม้อสะสมไฟฟ้า</t>
  </si>
  <si>
    <t>ส่วนประกอบยานยนต์ พวงมาลัย เกียร์</t>
  </si>
  <si>
    <t>ส่วนประกอบและอุปกรณ์ประกอบยานยนต์</t>
  </si>
  <si>
    <t>ผ้าถักแบบนิตหรือแบบโครเชต์ย้อมสี</t>
  </si>
  <si>
    <t>เดือน เมษายน  2564</t>
  </si>
  <si>
    <t xml:space="preserve">        เปลี่ยนแปลง         ผ่านแดนขาเข้า </t>
  </si>
  <si>
    <t xml:space="preserve">    เปลี่ยนแปลง     ผ่านแดนขาออก</t>
  </si>
  <si>
    <t xml:space="preserve">     เปลี่ยนแปลง     ภาพรวมผ่านแดน</t>
  </si>
  <si>
    <t>รถยนต์ใหม่พร้อมอุปกรณ์ครบชุดสมบูรณ์</t>
  </si>
  <si>
    <t xml:space="preserve">อุปกรณ์สำหรับใช้ในอุตสาหกรรมเหมืองแร่ </t>
  </si>
  <si>
    <t>เครื่องทดสอบแบบกึ่งตัวนำไฟฟ้า</t>
  </si>
  <si>
    <t>รถตักใช้ในอุตสาหกรรมเหมืองแร่</t>
  </si>
  <si>
    <t>ส่วนประกอบและอุปกรณ์ที่ใช้กับเครื่องจักร</t>
  </si>
  <si>
    <t>ชิ้นส่วนอุปกรณ์สำหรับการผลิตอุปกรณ์เซมิคอนดักเตอร์หรือวงจรรวมไฟฟ้า</t>
  </si>
  <si>
    <t>เดือน พฤษภาคม  2564</t>
  </si>
  <si>
    <t>ตัวควบคุมระบบถ่ายโอนแผ่นเวเฟอร์</t>
  </si>
  <si>
    <t>เครื่องโทรศัพท์ รวมถึงเครื่องโทรศัพท์สำหรับ เครือข่ายเซลลูลาร์</t>
  </si>
  <si>
    <t>เครื่องจักรและเครื่องอุปกรณ์สำหรับการผลิต อุปกรณ์ กึ่งตัวนำหรือวงจรรวมอิเล็กทรอนิกส์</t>
  </si>
  <si>
    <t>ส่วนประกอบของแบตเตอรี่</t>
  </si>
  <si>
    <t>เครื่องสำหรับวิทยุโทรศัพท์ เครือข่ายเซลลูลาร์หรือสำหรับเครือข่ายไร้สายอื่น ๆ</t>
  </si>
  <si>
    <t>04021049</t>
  </si>
  <si>
    <t>นมปรุงแต่งสำเร็จรูป</t>
  </si>
  <si>
    <t>ส่วนประกอบสายไฟฟ้า</t>
  </si>
  <si>
    <t>%เปลี่ยนแปลง (YOY)</t>
  </si>
  <si>
    <t xml:space="preserve">%เปลี่ยนแปลง (YOY) </t>
  </si>
  <si>
    <t xml:space="preserve"> %เปลี่ยนแปลง ภาพรวมผ่านแดน (YOY)</t>
  </si>
  <si>
    <t>เดือน มิถุนายน  2564</t>
  </si>
  <si>
    <t>ผ้าทออื่นๆ</t>
  </si>
  <si>
    <t>แผงวงจรพิมพ์ที่ประกอบแล้ว</t>
  </si>
  <si>
    <t>แผงควบคุมกระแสไฟฟ้า</t>
  </si>
  <si>
    <t>อุปกรณ์อิเลคโทรนิค</t>
  </si>
  <si>
    <t>ลำโพงและส่วนประกอบลำโพง</t>
  </si>
  <si>
    <t xml:space="preserve">เครื่องวิทยุโทรศัพท์ เครือข่ายเซลลูลาร์ และเครือข่ายไร้สายอื่น ๆ </t>
  </si>
  <si>
    <t>เครื่องจักรและอุปกรณ์สำหรับผลิตวงจรรวมอิเล็กทรอนิกส์</t>
  </si>
  <si>
    <t>ส่วนประกอบและอุปกรณ์ประกอบเครื่องจักร</t>
  </si>
  <si>
    <t>รถยนต์ใหม่ และส่วนประกอบพร้อมอุปกรณ์ครบชุด</t>
  </si>
  <si>
    <t>เดือน กรกฏาคม  2564</t>
  </si>
  <si>
    <t>อุปกรณ์อิเล็กทรอนิกส์</t>
  </si>
  <si>
    <t>ส่วนประกอบชองเกียร์</t>
  </si>
  <si>
    <t xml:space="preserve">เครื่องสำหรับวิทยุโทรศัพท์ เครือข่ายเซลลูลาร์หรือสำหรับเครือข่ายไร้สายอื่น ๆ </t>
  </si>
  <si>
    <t>เสื้อผ้า</t>
  </si>
  <si>
    <t xml:space="preserve">เครื่องจักรและเครื่องอุปกรณ์สำหรับการผลิต อุปกรณ์ กึ่งตัวนำหรือวงจรรวมอิเล็กทรอนิกส์ </t>
  </si>
  <si>
    <t>เดือน สิงหาคม  2564</t>
  </si>
  <si>
    <t>ผลิตภัณฑ์แผ่นรีดทำด้วยเหล็ก</t>
  </si>
  <si>
    <t>เสื้อผ้าที่ใช้แล้วและของอื่นๆที่ใช้แล้ว</t>
  </si>
  <si>
    <t>อุปกรณ์หน่วยเก็บความจำ แบบไม่ลบเลือนชนิดโซลิด-สเตท</t>
  </si>
  <si>
    <t>แผ่นเวเฟอร์ (ใช้ในทางอิเล็กทรอนิกส์)</t>
  </si>
  <si>
    <t>หน่วยควบคุม และหน่วยตัวปรับต่อของเครื่องประมวลผล</t>
  </si>
  <si>
    <t>วิทยุโทรศัพท์ เครือข่ายเซลลูลาร์หรือสำหรับเครือข่ายไร้สาย</t>
  </si>
  <si>
    <t>เครื่องจักรและอุปกรณ์สำหรับการผลิต อุปกรณ์ กึ่งตัวนำหรือวงจรรวมอิเล็กทรอนิกส์</t>
  </si>
  <si>
    <t>เดือน กันยายน  2564</t>
  </si>
  <si>
    <t xml:space="preserve">เครื่องสำหรับวิทยุโทรศัพท์ เครือข่ายเซลลูลาร์หรือสำหรับเครือข่ายไร้สายอื่น ๆ เครื่องอุปกรณ์อื่นๆ </t>
  </si>
  <si>
    <t>อุปกรณ์กระจายสัญญาณ</t>
  </si>
  <si>
    <t xml:space="preserve"> ปีงบประมาณ 2564 ประจำเดือน กันยายน 2564</t>
  </si>
  <si>
    <t>ส่วนประกอบของเครื่องขุดเจาะ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</si>
</sst>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_-* #,##0.000_-;\-* #,##0.000_-;_-* &quot;-&quot;??_-;_-@_-"/>
    <numFmt numFmtId="189" formatCode="0.00_ ;[Red]\-0.00\ "/>
    <numFmt numFmtId="190" formatCode="#,##0.00,,"/>
    <numFmt numFmtId="191" formatCode="#,##0.000,,"/>
    <numFmt numFmtId="192" formatCode="#,##0.000"/>
    <numFmt numFmtId="193" formatCode="0.0000"/>
  </numFmts>
  <fonts count="33" x14ac:knownFonts="1">
    <font>
      <sz val="16"/>
      <name val="Angsana New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6"/>
      <name val="Angsana New"/>
      <family val="1"/>
    </font>
    <font>
      <sz val="16"/>
      <name val="AngsanaUPC"/>
      <family val="1"/>
      <charset val="222"/>
    </font>
    <font>
      <sz val="16"/>
      <name val="Angsana New"/>
      <family val="1"/>
    </font>
    <font>
      <sz val="14"/>
      <name val="AngsanaUPC"/>
      <family val="1"/>
      <charset val="222"/>
    </font>
    <font>
      <sz val="11"/>
      <color indexed="8"/>
      <name val="Tahoma"/>
      <family val="2"/>
      <charset val="222"/>
    </font>
    <font>
      <b/>
      <sz val="17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0"/>
      <name val="Arial"/>
      <family val="2"/>
    </font>
    <font>
      <sz val="16"/>
      <name val="Angsana New"/>
      <family val="1"/>
    </font>
    <font>
      <sz val="16"/>
      <name val="Angsana New"/>
      <family val="1"/>
    </font>
    <font>
      <sz val="10"/>
      <name val="Arial"/>
      <family val="2"/>
      <charset val="222"/>
    </font>
    <font>
      <sz val="12"/>
      <name val="Angsana New"/>
      <family val="1"/>
    </font>
    <font>
      <sz val="10"/>
      <name val="Arial"/>
      <family val="2"/>
    </font>
    <font>
      <sz val="16"/>
      <name val="Angsana New"/>
      <family val="1"/>
    </font>
    <font>
      <sz val="10"/>
      <name val="Arial"/>
      <family val="2"/>
    </font>
    <font>
      <b/>
      <sz val="20"/>
      <name val="TH SarabunPSK"/>
      <family val="2"/>
    </font>
    <font>
      <b/>
      <sz val="18"/>
      <name val="TH SarabunPSK"/>
      <family val="2"/>
    </font>
    <font>
      <sz val="2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sz val="16"/>
      <color theme="0"/>
      <name val="TH SarabunPSK"/>
      <family val="2"/>
    </font>
    <font>
      <b/>
      <sz val="16"/>
      <color theme="0"/>
      <name val="TH SarabunPSK"/>
      <family val="2"/>
    </font>
    <font>
      <sz val="14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BA5"/>
        <bgColor indexed="64"/>
      </patternFill>
    </fill>
    <fill>
      <patternFill patternType="solid">
        <fgColor rgb="FF578AE5"/>
        <bgColor indexed="64"/>
      </patternFill>
    </fill>
    <fill>
      <patternFill patternType="solid">
        <fgColor rgb="FF57E56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4">
    <xf numFmtId="0" fontId="0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  <xf numFmtId="0" fontId="14" fillId="0" borderId="0"/>
    <xf numFmtId="0" fontId="4" fillId="0" borderId="0"/>
    <xf numFmtId="0" fontId="14" fillId="0" borderId="0"/>
    <xf numFmtId="0" fontId="25" fillId="0" borderId="0"/>
    <xf numFmtId="0" fontId="25" fillId="0" borderId="0"/>
    <xf numFmtId="0" fontId="14" fillId="0" borderId="0"/>
    <xf numFmtId="0" fontId="4" fillId="0" borderId="0"/>
    <xf numFmtId="9" fontId="20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7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1" fillId="0" borderId="0"/>
    <xf numFmtId="0" fontId="14" fillId="0" borderId="0"/>
    <xf numFmtId="0" fontId="14" fillId="0" borderId="0"/>
    <xf numFmtId="0" fontId="14" fillId="0" borderId="0"/>
    <xf numFmtId="0" fontId="25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17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14" fillId="0" borderId="0"/>
    <xf numFmtId="0" fontId="7" fillId="0" borderId="0"/>
    <xf numFmtId="0" fontId="31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1">
    <xf numFmtId="0" fontId="0" fillId="0" borderId="0" xfId="0"/>
    <xf numFmtId="0" fontId="12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Border="1" applyAlignment="1">
      <alignment vertical="top"/>
    </xf>
    <xf numFmtId="0" fontId="12" fillId="0" borderId="0" xfId="0" applyFont="1" applyFill="1" applyBorder="1" applyAlignment="1">
      <alignment horizontal="center" vertical="top"/>
    </xf>
    <xf numFmtId="4" fontId="10" fillId="0" borderId="0" xfId="69" applyNumberFormat="1" applyFont="1" applyBorder="1" applyAlignment="1">
      <alignment vertical="top"/>
    </xf>
    <xf numFmtId="4" fontId="10" fillId="0" borderId="0" xfId="69" applyNumberFormat="1" applyFont="1" applyFill="1" applyBorder="1" applyAlignment="1">
      <alignment horizontal="right" vertical="top"/>
    </xf>
    <xf numFmtId="1" fontId="10" fillId="0" borderId="3" xfId="219" applyNumberFormat="1" applyFont="1" applyFill="1" applyBorder="1" applyAlignment="1">
      <alignment horizontal="center"/>
    </xf>
    <xf numFmtId="1" fontId="10" fillId="0" borderId="4" xfId="219" applyNumberFormat="1" applyFont="1" applyFill="1" applyBorder="1" applyAlignment="1">
      <alignment horizontal="center"/>
    </xf>
    <xf numFmtId="1" fontId="13" fillId="0" borderId="3" xfId="203" applyNumberFormat="1" applyFont="1" applyFill="1" applyBorder="1" applyAlignment="1">
      <alignment horizontal="center"/>
    </xf>
    <xf numFmtId="0" fontId="12" fillId="0" borderId="0" xfId="0" applyFont="1" applyAlignment="1">
      <alignment vertical="top"/>
    </xf>
    <xf numFmtId="0" fontId="26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3" fontId="10" fillId="0" borderId="0" xfId="1" applyFont="1" applyBorder="1" applyAlignment="1">
      <alignment vertical="center"/>
    </xf>
    <xf numFmtId="0" fontId="10" fillId="0" borderId="4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1" fontId="13" fillId="0" borderId="6" xfId="203" applyNumberFormat="1" applyFont="1" applyFill="1" applyBorder="1" applyAlignment="1">
      <alignment horizontal="center"/>
    </xf>
    <xf numFmtId="43" fontId="10" fillId="0" borderId="4" xfId="4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43" fontId="10" fillId="0" borderId="3" xfId="4" applyFont="1" applyFill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7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" fontId="10" fillId="0" borderId="3" xfId="219" applyNumberFormat="1" applyFont="1" applyFill="1" applyBorder="1" applyAlignment="1">
      <alignment horizontal="center" vertical="center"/>
    </xf>
    <xf numFmtId="43" fontId="10" fillId="0" borderId="3" xfId="4" applyFont="1" applyFill="1" applyBorder="1" applyAlignment="1">
      <alignment horizontal="center" vertical="center"/>
    </xf>
    <xf numFmtId="4" fontId="10" fillId="0" borderId="0" xfId="69" applyNumberFormat="1" applyFont="1" applyBorder="1" applyAlignment="1">
      <alignment vertical="center"/>
    </xf>
    <xf numFmtId="0" fontId="10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left"/>
    </xf>
    <xf numFmtId="43" fontId="10" fillId="0" borderId="4" xfId="4" applyFont="1" applyFill="1" applyBorder="1" applyAlignment="1">
      <alignment horizontal="right"/>
    </xf>
    <xf numFmtId="0" fontId="10" fillId="0" borderId="3" xfId="0" applyFont="1" applyFill="1" applyBorder="1" applyAlignment="1">
      <alignment horizontal="left"/>
    </xf>
    <xf numFmtId="43" fontId="10" fillId="0" borderId="3" xfId="4" applyFont="1" applyFill="1" applyBorder="1" applyAlignment="1">
      <alignment horizontal="right"/>
    </xf>
    <xf numFmtId="43" fontId="10" fillId="0" borderId="3" xfId="4" applyFont="1" applyFill="1" applyBorder="1"/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43" fontId="10" fillId="0" borderId="3" xfId="4" applyFont="1" applyFill="1" applyBorder="1" applyAlignment="1">
      <alignment horizontal="right" vertical="center"/>
    </xf>
    <xf numFmtId="4" fontId="10" fillId="0" borderId="0" xfId="69" applyNumberFormat="1" applyFont="1" applyFill="1" applyBorder="1" applyAlignment="1">
      <alignment horizontal="right" vertical="center"/>
    </xf>
    <xf numFmtId="43" fontId="12" fillId="0" borderId="8" xfId="0" applyNumberFormat="1" applyFont="1" applyBorder="1" applyAlignment="1">
      <alignment horizontal="left"/>
    </xf>
    <xf numFmtId="0" fontId="12" fillId="0" borderId="9" xfId="0" applyFont="1" applyFill="1" applyBorder="1" applyAlignment="1">
      <alignment horizontal="center" vertical="top"/>
    </xf>
    <xf numFmtId="43" fontId="10" fillId="0" borderId="9" xfId="4" applyFont="1" applyFill="1" applyBorder="1" applyAlignment="1">
      <alignment horizontal="right"/>
    </xf>
    <xf numFmtId="43" fontId="10" fillId="0" borderId="9" xfId="4" applyFont="1" applyFill="1" applyBorder="1" applyAlignment="1">
      <alignment horizontal="right" vertical="center"/>
    </xf>
    <xf numFmtId="43" fontId="10" fillId="0" borderId="9" xfId="4" applyFont="1" applyFill="1" applyBorder="1"/>
    <xf numFmtId="43" fontId="12" fillId="0" borderId="9" xfId="0" applyNumberFormat="1" applyFont="1" applyBorder="1" applyAlignment="1">
      <alignment horizontal="left"/>
    </xf>
    <xf numFmtId="188" fontId="10" fillId="0" borderId="0" xfId="0" applyNumberFormat="1" applyFont="1" applyAlignment="1">
      <alignment vertical="center"/>
    </xf>
    <xf numFmtId="0" fontId="24" fillId="0" borderId="0" xfId="0" applyFont="1" applyAlignment="1">
      <alignment vertical="top"/>
    </xf>
    <xf numFmtId="0" fontId="10" fillId="0" borderId="3" xfId="0" applyFont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left" vertical="top"/>
    </xf>
    <xf numFmtId="43" fontId="10" fillId="0" borderId="3" xfId="4" applyFont="1" applyFill="1" applyBorder="1" applyAlignment="1">
      <alignment horizontal="right" vertical="top"/>
    </xf>
    <xf numFmtId="43" fontId="10" fillId="0" borderId="9" xfId="4" applyFont="1" applyFill="1" applyBorder="1" applyAlignment="1">
      <alignment horizontal="right" vertical="top"/>
    </xf>
    <xf numFmtId="1" fontId="10" fillId="0" borderId="3" xfId="219" applyNumberFormat="1" applyFont="1" applyFill="1" applyBorder="1" applyAlignment="1">
      <alignment horizontal="center" vertical="top"/>
    </xf>
    <xf numFmtId="0" fontId="10" fillId="0" borderId="3" xfId="0" applyFont="1" applyBorder="1" applyAlignment="1">
      <alignment horizontal="left" vertical="top" wrapText="1"/>
    </xf>
    <xf numFmtId="43" fontId="10" fillId="0" borderId="3" xfId="4" applyFont="1" applyFill="1" applyBorder="1" applyAlignment="1">
      <alignment horizontal="center" vertical="top"/>
    </xf>
    <xf numFmtId="43" fontId="10" fillId="0" borderId="9" xfId="4" applyFont="1" applyFill="1" applyBorder="1" applyAlignment="1">
      <alignment vertical="top" wrapText="1"/>
    </xf>
    <xf numFmtId="191" fontId="10" fillId="0" borderId="4" xfId="4" applyNumberFormat="1" applyFont="1" applyFill="1" applyBorder="1" applyAlignment="1">
      <alignment horizontal="center"/>
    </xf>
    <xf numFmtId="191" fontId="10" fillId="0" borderId="3" xfId="4" applyNumberFormat="1" applyFont="1" applyFill="1" applyBorder="1" applyAlignment="1">
      <alignment horizontal="center"/>
    </xf>
    <xf numFmtId="191" fontId="10" fillId="0" borderId="3" xfId="4" applyNumberFormat="1" applyFont="1" applyFill="1" applyBorder="1" applyAlignment="1">
      <alignment horizontal="center" vertical="center"/>
    </xf>
    <xf numFmtId="191" fontId="10" fillId="0" borderId="3" xfId="4" applyNumberFormat="1" applyFont="1" applyFill="1" applyBorder="1" applyAlignment="1">
      <alignment horizontal="center" vertical="top"/>
    </xf>
    <xf numFmtId="191" fontId="12" fillId="0" borderId="8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191" fontId="12" fillId="0" borderId="7" xfId="0" applyNumberFormat="1" applyFont="1" applyBorder="1" applyAlignment="1">
      <alignment horizontal="center"/>
    </xf>
    <xf numFmtId="43" fontId="12" fillId="0" borderId="7" xfId="0" applyNumberFormat="1" applyFont="1" applyBorder="1" applyAlignment="1">
      <alignment horizontal="left"/>
    </xf>
    <xf numFmtId="1" fontId="13" fillId="0" borderId="7" xfId="203" applyNumberFormat="1" applyFont="1" applyFill="1" applyBorder="1" applyAlignment="1">
      <alignment horizontal="center"/>
    </xf>
    <xf numFmtId="191" fontId="12" fillId="0" borderId="7" xfId="4" applyNumberFormat="1" applyFont="1" applyFill="1" applyBorder="1" applyAlignment="1">
      <alignment horizontal="center"/>
    </xf>
    <xf numFmtId="43" fontId="12" fillId="0" borderId="7" xfId="4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191" fontId="10" fillId="0" borderId="3" xfId="1" applyNumberFormat="1" applyFont="1" applyFill="1" applyBorder="1" applyAlignment="1">
      <alignment horizontal="center"/>
    </xf>
    <xf numFmtId="43" fontId="10" fillId="0" borderId="3" xfId="0" applyNumberFormat="1" applyFont="1" applyBorder="1"/>
    <xf numFmtId="0" fontId="10" fillId="0" borderId="3" xfId="0" applyFont="1" applyBorder="1"/>
    <xf numFmtId="0" fontId="10" fillId="0" borderId="3" xfId="0" applyFont="1" applyBorder="1" applyAlignment="1">
      <alignment horizontal="center" vertical="top" wrapText="1"/>
    </xf>
    <xf numFmtId="191" fontId="10" fillId="0" borderId="3" xfId="1" applyNumberFormat="1" applyFont="1" applyFill="1" applyBorder="1" applyAlignment="1">
      <alignment horizontal="center" vertical="top" wrapText="1"/>
    </xf>
    <xf numFmtId="43" fontId="10" fillId="0" borderId="3" xfId="0" applyNumberFormat="1" applyFont="1" applyBorder="1" applyAlignment="1">
      <alignment vertical="top" wrapText="1"/>
    </xf>
    <xf numFmtId="1" fontId="13" fillId="0" borderId="8" xfId="203" applyNumberFormat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191" fontId="12" fillId="0" borderId="8" xfId="4" applyNumberFormat="1" applyFont="1" applyFill="1" applyBorder="1" applyAlignment="1">
      <alignment horizontal="center"/>
    </xf>
    <xf numFmtId="43" fontId="12" fillId="0" borderId="8" xfId="4" applyFont="1" applyFill="1" applyBorder="1" applyAlignment="1">
      <alignment horizontal="center"/>
    </xf>
    <xf numFmtId="1" fontId="10" fillId="0" borderId="3" xfId="219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top" wrapText="1"/>
    </xf>
    <xf numFmtId="191" fontId="10" fillId="0" borderId="3" xfId="4" applyNumberFormat="1" applyFont="1" applyFill="1" applyBorder="1" applyAlignment="1">
      <alignment horizontal="center" vertical="top" wrapText="1"/>
    </xf>
    <xf numFmtId="43" fontId="10" fillId="0" borderId="3" xfId="4" applyFont="1" applyFill="1" applyBorder="1" applyAlignment="1">
      <alignment horizontal="center" vertical="top" wrapText="1"/>
    </xf>
    <xf numFmtId="0" fontId="10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left"/>
    </xf>
    <xf numFmtId="191" fontId="10" fillId="0" borderId="11" xfId="1" applyNumberFormat="1" applyFont="1" applyFill="1" applyBorder="1" applyAlignment="1">
      <alignment horizontal="center"/>
    </xf>
    <xf numFmtId="43" fontId="10" fillId="0" borderId="11" xfId="0" applyNumberFormat="1" applyFont="1" applyBorder="1"/>
    <xf numFmtId="1" fontId="10" fillId="0" borderId="11" xfId="219" applyNumberFormat="1" applyFont="1" applyFill="1" applyBorder="1" applyAlignment="1">
      <alignment horizontal="center"/>
    </xf>
    <xf numFmtId="0" fontId="10" fillId="0" borderId="11" xfId="0" applyFont="1" applyFill="1" applyBorder="1" applyAlignment="1">
      <alignment horizontal="left"/>
    </xf>
    <xf numFmtId="191" fontId="10" fillId="0" borderId="11" xfId="4" applyNumberFormat="1" applyFont="1" applyFill="1" applyBorder="1" applyAlignment="1">
      <alignment horizontal="center"/>
    </xf>
    <xf numFmtId="43" fontId="10" fillId="0" borderId="11" xfId="4" applyFont="1" applyFill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top"/>
    </xf>
    <xf numFmtId="0" fontId="12" fillId="4" borderId="2" xfId="0" applyFont="1" applyFill="1" applyBorder="1" applyAlignment="1">
      <alignment horizontal="center" vertical="top"/>
    </xf>
    <xf numFmtId="0" fontId="28" fillId="3" borderId="9" xfId="0" applyFont="1" applyFill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191" fontId="10" fillId="0" borderId="2" xfId="4" applyNumberFormat="1" applyFont="1" applyFill="1" applyBorder="1"/>
    <xf numFmtId="43" fontId="10" fillId="0" borderId="2" xfId="0" applyNumberFormat="1" applyFont="1" applyBorder="1"/>
    <xf numFmtId="0" fontId="10" fillId="0" borderId="2" xfId="0" applyFont="1" applyBorder="1" applyAlignment="1">
      <alignment horizontal="center" vertical="top"/>
    </xf>
    <xf numFmtId="191" fontId="10" fillId="0" borderId="2" xfId="4" applyNumberFormat="1" applyFont="1" applyFill="1" applyBorder="1" applyAlignment="1">
      <alignment vertical="top"/>
    </xf>
    <xf numFmtId="0" fontId="10" fillId="0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29" fillId="0" borderId="2" xfId="0" applyFont="1" applyBorder="1" applyAlignment="1">
      <alignment horizontal="left"/>
    </xf>
    <xf numFmtId="191" fontId="10" fillId="0" borderId="2" xfId="1" applyNumberFormat="1" applyFont="1" applyFill="1" applyBorder="1" applyAlignment="1">
      <alignment horizontal="center"/>
    </xf>
    <xf numFmtId="43" fontId="10" fillId="0" borderId="2" xfId="4" applyFont="1" applyFill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Border="1" applyAlignment="1">
      <alignment horizontal="left" vertical="center"/>
    </xf>
    <xf numFmtId="0" fontId="12" fillId="4" borderId="2" xfId="0" applyFont="1" applyFill="1" applyBorder="1" applyAlignment="1">
      <alignment horizontal="center" vertical="top"/>
    </xf>
    <xf numFmtId="0" fontId="10" fillId="0" borderId="2" xfId="0" applyFont="1" applyFill="1" applyBorder="1"/>
    <xf numFmtId="43" fontId="10" fillId="0" borderId="2" xfId="4" applyFont="1" applyFill="1" applyBorder="1"/>
    <xf numFmtId="0" fontId="10" fillId="0" borderId="2" xfId="0" applyFont="1" applyFill="1" applyBorder="1" applyAlignment="1">
      <alignment horizontal="center" vertical="center"/>
    </xf>
    <xf numFmtId="192" fontId="10" fillId="0" borderId="2" xfId="4" applyNumberFormat="1" applyFont="1" applyFill="1" applyBorder="1"/>
    <xf numFmtId="1" fontId="10" fillId="0" borderId="2" xfId="219" applyNumberFormat="1" applyFont="1" applyFill="1" applyBorder="1" applyAlignment="1">
      <alignment horizontal="center"/>
    </xf>
    <xf numFmtId="1" fontId="10" fillId="0" borderId="2" xfId="219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1" fontId="10" fillId="0" borderId="2" xfId="219" applyNumberFormat="1" applyFont="1" applyFill="1" applyBorder="1" applyAlignment="1">
      <alignment horizontal="center" vertical="top" wrapText="1"/>
    </xf>
    <xf numFmtId="1" fontId="13" fillId="0" borderId="2" xfId="203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192" fontId="10" fillId="0" borderId="2" xfId="4" applyNumberFormat="1" applyFont="1" applyFill="1" applyBorder="1" applyAlignment="1">
      <alignment vertical="center"/>
    </xf>
    <xf numFmtId="43" fontId="10" fillId="0" borderId="2" xfId="4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191" fontId="10" fillId="0" borderId="3" xfId="1" applyNumberFormat="1" applyFont="1" applyFill="1" applyBorder="1" applyAlignment="1">
      <alignment horizontal="center" vertical="center"/>
    </xf>
    <xf numFmtId="43" fontId="10" fillId="0" borderId="3" xfId="0" applyNumberFormat="1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91" fontId="10" fillId="0" borderId="3" xfId="1" applyNumberFormat="1" applyFont="1" applyFill="1" applyBorder="1" applyAlignment="1">
      <alignment horizontal="center" vertical="center" wrapText="1"/>
    </xf>
    <xf numFmtId="43" fontId="10" fillId="0" borderId="3" xfId="0" applyNumberFormat="1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191" fontId="10" fillId="0" borderId="4" xfId="1" applyNumberFormat="1" applyFont="1" applyFill="1" applyBorder="1" applyAlignment="1">
      <alignment horizontal="center" vertical="center"/>
    </xf>
    <xf numFmtId="43" fontId="10" fillId="0" borderId="11" xfId="0" applyNumberFormat="1" applyFont="1" applyBorder="1" applyAlignment="1">
      <alignment vertical="center"/>
    </xf>
    <xf numFmtId="1" fontId="10" fillId="0" borderId="4" xfId="219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191" fontId="10" fillId="0" borderId="4" xfId="4" applyNumberFormat="1" applyFont="1" applyFill="1" applyBorder="1" applyAlignment="1">
      <alignment horizontal="center" vertical="center"/>
    </xf>
    <xf numFmtId="43" fontId="10" fillId="0" borderId="11" xfId="4" applyFont="1" applyFill="1" applyBorder="1" applyAlignment="1">
      <alignment horizontal="center" vertical="center"/>
    </xf>
    <xf numFmtId="43" fontId="10" fillId="0" borderId="9" xfId="4" applyFont="1" applyFill="1" applyBorder="1" applyAlignment="1">
      <alignment vertical="center"/>
    </xf>
    <xf numFmtId="43" fontId="10" fillId="0" borderId="9" xfId="4" applyFont="1" applyFill="1" applyBorder="1" applyAlignment="1">
      <alignment vertical="center" wrapText="1"/>
    </xf>
    <xf numFmtId="1" fontId="10" fillId="0" borderId="3" xfId="219" applyNumberFormat="1" applyFont="1" applyFill="1" applyBorder="1" applyAlignment="1">
      <alignment horizontal="center" vertical="center" wrapText="1"/>
    </xf>
    <xf numFmtId="191" fontId="10" fillId="0" borderId="3" xfId="4" applyNumberFormat="1" applyFont="1" applyFill="1" applyBorder="1" applyAlignment="1">
      <alignment horizontal="center" vertical="center" wrapText="1"/>
    </xf>
    <xf numFmtId="43" fontId="10" fillId="0" borderId="3" xfId="4" applyFont="1" applyFill="1" applyBorder="1" applyAlignment="1">
      <alignment horizontal="center" vertical="center" wrapText="1"/>
    </xf>
    <xf numFmtId="1" fontId="13" fillId="0" borderId="3" xfId="203" applyNumberFormat="1" applyFont="1" applyFill="1" applyBorder="1" applyAlignment="1">
      <alignment horizontal="center" vertical="center"/>
    </xf>
    <xf numFmtId="43" fontId="10" fillId="0" borderId="3" xfId="4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191" fontId="12" fillId="0" borderId="8" xfId="0" applyNumberFormat="1" applyFont="1" applyBorder="1" applyAlignment="1">
      <alignment horizontal="center" vertical="center"/>
    </xf>
    <xf numFmtId="43" fontId="12" fillId="0" borderId="7" xfId="0" applyNumberFormat="1" applyFont="1" applyBorder="1" applyAlignment="1">
      <alignment horizontal="left" vertical="center"/>
    </xf>
    <xf numFmtId="43" fontId="12" fillId="0" borderId="9" xfId="0" applyNumberFormat="1" applyFont="1" applyBorder="1" applyAlignment="1">
      <alignment horizontal="left" vertical="center"/>
    </xf>
    <xf numFmtId="1" fontId="13" fillId="0" borderId="8" xfId="203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191" fontId="12" fillId="0" borderId="8" xfId="4" applyNumberFormat="1" applyFont="1" applyFill="1" applyBorder="1" applyAlignment="1">
      <alignment horizontal="center" vertical="center"/>
    </xf>
    <xf numFmtId="43" fontId="12" fillId="0" borderId="8" xfId="4" applyFont="1" applyFill="1" applyBorder="1" applyAlignment="1">
      <alignment horizontal="center" vertical="center"/>
    </xf>
    <xf numFmtId="43" fontId="10" fillId="0" borderId="2" xfId="0" applyNumberFormat="1" applyFont="1" applyBorder="1" applyAlignment="1">
      <alignment vertical="top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/>
    </xf>
    <xf numFmtId="191" fontId="12" fillId="0" borderId="2" xfId="0" applyNumberFormat="1" applyFont="1" applyBorder="1" applyAlignment="1">
      <alignment horizontal="center"/>
    </xf>
    <xf numFmtId="43" fontId="12" fillId="0" borderId="2" xfId="0" applyNumberFormat="1" applyFont="1" applyBorder="1" applyAlignment="1">
      <alignment horizontal="left"/>
    </xf>
    <xf numFmtId="0" fontId="10" fillId="0" borderId="2" xfId="0" applyFont="1" applyBorder="1" applyAlignment="1">
      <alignment vertical="center"/>
    </xf>
    <xf numFmtId="191" fontId="10" fillId="0" borderId="2" xfId="4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192" fontId="12" fillId="0" borderId="2" xfId="4" applyNumberFormat="1" applyFont="1" applyFill="1" applyBorder="1"/>
    <xf numFmtId="43" fontId="12" fillId="0" borderId="2" xfId="4" applyFont="1" applyFill="1" applyBorder="1"/>
    <xf numFmtId="191" fontId="12" fillId="0" borderId="2" xfId="4" applyNumberFormat="1" applyFont="1" applyFill="1" applyBorder="1" applyAlignment="1">
      <alignment horizontal="center"/>
    </xf>
    <xf numFmtId="43" fontId="12" fillId="0" borderId="2" xfId="4" applyFont="1" applyFill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30" fillId="0" borderId="15" xfId="0" applyFont="1" applyBorder="1" applyAlignment="1">
      <alignment horizontal="center" vertical="center"/>
    </xf>
    <xf numFmtId="0" fontId="30" fillId="0" borderId="16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191" fontId="23" fillId="0" borderId="1" xfId="0" applyNumberFormat="1" applyFont="1" applyBorder="1" applyAlignment="1">
      <alignment horizontal="center" vertical="center"/>
    </xf>
    <xf numFmtId="191" fontId="23" fillId="0" borderId="2" xfId="0" applyNumberFormat="1" applyFont="1" applyBorder="1" applyAlignment="1">
      <alignment horizontal="center" vertical="center"/>
    </xf>
    <xf numFmtId="189" fontId="23" fillId="0" borderId="2" xfId="1" applyNumberFormat="1" applyFont="1" applyBorder="1" applyAlignment="1">
      <alignment horizontal="center" vertical="center"/>
    </xf>
    <xf numFmtId="189" fontId="23" fillId="0" borderId="10" xfId="0" applyNumberFormat="1" applyFont="1" applyBorder="1" applyAlignment="1">
      <alignment horizontal="center" vertical="center"/>
    </xf>
    <xf numFmtId="190" fontId="23" fillId="0" borderId="1" xfId="1" applyNumberFormat="1" applyFont="1" applyBorder="1" applyAlignment="1">
      <alignment horizontal="center" vertical="center"/>
    </xf>
    <xf numFmtId="189" fontId="23" fillId="0" borderId="2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7" fontId="12" fillId="2" borderId="17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17" fontId="12" fillId="0" borderId="1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90" fontId="24" fillId="0" borderId="2" xfId="1" applyNumberFormat="1" applyFont="1" applyBorder="1" applyAlignment="1">
      <alignment vertical="center"/>
    </xf>
    <xf numFmtId="191" fontId="24" fillId="0" borderId="2" xfId="0" applyNumberFormat="1" applyFont="1" applyBorder="1" applyAlignment="1">
      <alignment vertical="center"/>
    </xf>
    <xf numFmtId="190" fontId="24" fillId="0" borderId="12" xfId="1" applyNumberFormat="1" applyFont="1" applyBorder="1" applyAlignment="1">
      <alignment vertical="center"/>
    </xf>
    <xf numFmtId="191" fontId="24" fillId="0" borderId="12" xfId="0" applyNumberFormat="1" applyFont="1" applyBorder="1" applyAlignment="1">
      <alignment vertical="center"/>
    </xf>
    <xf numFmtId="0" fontId="12" fillId="4" borderId="2" xfId="0" applyFont="1" applyFill="1" applyBorder="1" applyAlignment="1">
      <alignment horizontal="center" vertical="top"/>
    </xf>
    <xf numFmtId="191" fontId="12" fillId="0" borderId="2" xfId="4" applyNumberFormat="1" applyFont="1" applyFill="1" applyBorder="1"/>
    <xf numFmtId="193" fontId="10" fillId="0" borderId="2" xfId="0" applyNumberFormat="1" applyFont="1" applyBorder="1" applyAlignment="1">
      <alignment horizontal="center"/>
    </xf>
    <xf numFmtId="191" fontId="10" fillId="0" borderId="2" xfId="4" applyNumberFormat="1" applyFont="1" applyFill="1" applyBorder="1" applyAlignment="1">
      <alignment horizontal="right"/>
    </xf>
    <xf numFmtId="0" fontId="10" fillId="0" borderId="2" xfId="0" quotePrefix="1" applyFont="1" applyBorder="1" applyAlignment="1">
      <alignment horizontal="center"/>
    </xf>
    <xf numFmtId="0" fontId="12" fillId="4" borderId="2" xfId="0" applyFont="1" applyFill="1" applyBorder="1" applyAlignment="1">
      <alignment horizontal="center" vertical="top"/>
    </xf>
    <xf numFmtId="0" fontId="10" fillId="0" borderId="3" xfId="0" applyFont="1" applyBorder="1" applyAlignment="1">
      <alignment vertical="center" wrapText="1"/>
    </xf>
    <xf numFmtId="43" fontId="10" fillId="0" borderId="2" xfId="271" applyFont="1" applyFill="1" applyBorder="1"/>
    <xf numFmtId="0" fontId="10" fillId="0" borderId="2" xfId="0" applyFont="1" applyFill="1" applyBorder="1" applyAlignment="1"/>
    <xf numFmtId="0" fontId="29" fillId="0" borderId="2" xfId="0" applyFont="1" applyFill="1" applyBorder="1" applyAlignment="1"/>
    <xf numFmtId="0" fontId="12" fillId="4" borderId="2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/>
    </xf>
    <xf numFmtId="191" fontId="10" fillId="0" borderId="4" xfId="4" applyNumberFormat="1" applyFont="1" applyFill="1" applyBorder="1" applyAlignment="1">
      <alignment horizontal="center" vertical="top"/>
    </xf>
    <xf numFmtId="43" fontId="10" fillId="0" borderId="2" xfId="4" applyFont="1" applyFill="1" applyBorder="1" applyAlignment="1">
      <alignment vertical="top"/>
    </xf>
    <xf numFmtId="1" fontId="10" fillId="0" borderId="2" xfId="219" applyNumberFormat="1" applyFont="1" applyFill="1" applyBorder="1" applyAlignment="1">
      <alignment horizontal="center" vertical="top"/>
    </xf>
    <xf numFmtId="0" fontId="10" fillId="0" borderId="2" xfId="0" quotePrefix="1" applyFont="1" applyFill="1" applyBorder="1" applyAlignment="1">
      <alignment horizontal="center" vertical="top"/>
    </xf>
    <xf numFmtId="0" fontId="10" fillId="0" borderId="2" xfId="0" applyFont="1" applyBorder="1" applyAlignment="1">
      <alignment horizontal="left" vertical="top"/>
    </xf>
    <xf numFmtId="43" fontId="10" fillId="0" borderId="2" xfId="4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" vertical="top"/>
    </xf>
    <xf numFmtId="43" fontId="10" fillId="0" borderId="9" xfId="4" applyFont="1" applyFill="1" applyBorder="1" applyAlignment="1">
      <alignment vertical="top"/>
    </xf>
    <xf numFmtId="1" fontId="13" fillId="0" borderId="2" xfId="203" applyNumberFormat="1" applyFont="1" applyFill="1" applyBorder="1" applyAlignment="1">
      <alignment horizontal="center" vertical="top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top"/>
    </xf>
    <xf numFmtId="43" fontId="10" fillId="0" borderId="2" xfId="4" applyFont="1" applyFill="1" applyBorder="1" applyAlignment="1">
      <alignment horizontal="center" vertical="center"/>
    </xf>
    <xf numFmtId="43" fontId="10" fillId="0" borderId="9" xfId="4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3" fontId="10" fillId="0" borderId="9" xfId="4" applyFont="1" applyFill="1" applyBorder="1" applyAlignment="1">
      <alignment horizontal="center" vertical="center" wrapText="1"/>
    </xf>
    <xf numFmtId="1" fontId="10" fillId="0" borderId="2" xfId="219" applyNumberFormat="1" applyFont="1" applyFill="1" applyBorder="1" applyAlignment="1">
      <alignment horizontal="center" vertical="center" wrapText="1"/>
    </xf>
    <xf numFmtId="1" fontId="13" fillId="0" borderId="2" xfId="203" applyNumberFormat="1" applyFont="1" applyFill="1" applyBorder="1" applyAlignment="1">
      <alignment horizontal="center" vertical="center"/>
    </xf>
    <xf numFmtId="191" fontId="12" fillId="0" borderId="2" xfId="4" applyNumberFormat="1" applyFont="1" applyFill="1" applyBorder="1" applyAlignment="1">
      <alignment horizontal="center" vertical="center"/>
    </xf>
    <xf numFmtId="43" fontId="12" fillId="0" borderId="2" xfId="0" applyNumberFormat="1" applyFont="1" applyBorder="1" applyAlignment="1">
      <alignment horizontal="center" vertical="center"/>
    </xf>
    <xf numFmtId="43" fontId="12" fillId="0" borderId="9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43" fontId="12" fillId="0" borderId="2" xfId="4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top"/>
    </xf>
    <xf numFmtId="0" fontId="10" fillId="0" borderId="2" xfId="281" applyFont="1" applyFill="1" applyBorder="1" applyAlignment="1">
      <alignment horizontal="center"/>
    </xf>
    <xf numFmtId="0" fontId="10" fillId="0" borderId="2" xfId="281" applyFont="1" applyFill="1" applyBorder="1" applyAlignment="1"/>
    <xf numFmtId="43" fontId="10" fillId="0" borderId="2" xfId="382" applyFont="1" applyFill="1" applyBorder="1"/>
    <xf numFmtId="43" fontId="10" fillId="0" borderId="2" xfId="382" applyFont="1" applyFill="1" applyBorder="1" applyAlignment="1">
      <alignment vertical="center"/>
    </xf>
    <xf numFmtId="0" fontId="10" fillId="0" borderId="2" xfId="281" applyFont="1" applyFill="1" applyBorder="1" applyAlignment="1">
      <alignment vertical="center" wrapText="1"/>
    </xf>
    <xf numFmtId="0" fontId="10" fillId="0" borderId="2" xfId="281" applyFont="1" applyFill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43" fontId="10" fillId="0" borderId="2" xfId="1" applyFont="1" applyBorder="1"/>
    <xf numFmtId="10" fontId="22" fillId="0" borderId="10" xfId="67" applyNumberFormat="1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top"/>
    </xf>
    <xf numFmtId="0" fontId="10" fillId="0" borderId="2" xfId="0" applyFont="1" applyBorder="1" applyAlignment="1">
      <alignment vertical="top" wrapText="1"/>
    </xf>
    <xf numFmtId="43" fontId="10" fillId="0" borderId="2" xfId="1" applyFont="1" applyBorder="1" applyAlignment="1">
      <alignment horizontal="center" vertical="center"/>
    </xf>
    <xf numFmtId="191" fontId="24" fillId="5" borderId="2" xfId="4" applyNumberFormat="1" applyFont="1" applyFill="1" applyBorder="1" applyAlignment="1">
      <alignment horizontal="right"/>
    </xf>
    <xf numFmtId="191" fontId="24" fillId="5" borderId="2" xfId="1" applyNumberFormat="1" applyFont="1" applyFill="1" applyBorder="1" applyAlignment="1">
      <alignment vertical="center"/>
    </xf>
    <xf numFmtId="190" fontId="24" fillId="5" borderId="2" xfId="1" applyNumberFormat="1" applyFont="1" applyFill="1" applyBorder="1" applyAlignment="1">
      <alignment vertical="center"/>
    </xf>
    <xf numFmtId="10" fontId="22" fillId="5" borderId="2" xfId="67" applyNumberFormat="1" applyFont="1" applyFill="1" applyBorder="1" applyAlignment="1">
      <alignment vertical="center"/>
    </xf>
    <xf numFmtId="191" fontId="24" fillId="5" borderId="2" xfId="0" applyNumberFormat="1" applyFont="1" applyFill="1" applyBorder="1" applyAlignment="1">
      <alignment vertical="center"/>
    </xf>
    <xf numFmtId="191" fontId="24" fillId="5" borderId="12" xfId="1" applyNumberFormat="1" applyFont="1" applyFill="1" applyBorder="1" applyAlignment="1">
      <alignment vertical="center"/>
    </xf>
    <xf numFmtId="191" fontId="24" fillId="6" borderId="2" xfId="1" applyNumberFormat="1" applyFont="1" applyFill="1" applyBorder="1" applyAlignment="1">
      <alignment vertical="center"/>
    </xf>
    <xf numFmtId="190" fontId="24" fillId="6" borderId="2" xfId="1" applyNumberFormat="1" applyFont="1" applyFill="1" applyBorder="1" applyAlignment="1">
      <alignment vertical="center"/>
    </xf>
    <xf numFmtId="10" fontId="22" fillId="6" borderId="2" xfId="67" applyNumberFormat="1" applyFont="1" applyFill="1" applyBorder="1" applyAlignment="1">
      <alignment vertical="center"/>
    </xf>
    <xf numFmtId="191" fontId="24" fillId="6" borderId="2" xfId="0" applyNumberFormat="1" applyFont="1" applyFill="1" applyBorder="1" applyAlignment="1">
      <alignment vertical="center"/>
    </xf>
    <xf numFmtId="191" fontId="24" fillId="6" borderId="12" xfId="1" applyNumberFormat="1" applyFont="1" applyFill="1" applyBorder="1" applyAlignment="1">
      <alignment vertical="center"/>
    </xf>
    <xf numFmtId="190" fontId="24" fillId="6" borderId="12" xfId="1" applyNumberFormat="1" applyFont="1" applyFill="1" applyBorder="1" applyAlignment="1">
      <alignment vertical="center"/>
    </xf>
    <xf numFmtId="17" fontId="12" fillId="6" borderId="17" xfId="0" applyNumberFormat="1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28" fillId="3" borderId="2" xfId="0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8" fillId="3" borderId="10" xfId="0" applyFont="1" applyFill="1" applyBorder="1" applyAlignment="1">
      <alignment horizontal="center" vertical="top"/>
    </xf>
    <xf numFmtId="0" fontId="28" fillId="3" borderId="13" xfId="0" applyFont="1" applyFill="1" applyBorder="1" applyAlignment="1">
      <alignment horizontal="center" vertical="top"/>
    </xf>
    <xf numFmtId="0" fontId="28" fillId="3" borderId="1" xfId="0" applyFont="1" applyFill="1" applyBorder="1" applyAlignment="1">
      <alignment horizontal="center" vertical="top"/>
    </xf>
    <xf numFmtId="0" fontId="12" fillId="4" borderId="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top"/>
    </xf>
    <xf numFmtId="0" fontId="12" fillId="4" borderId="10" xfId="0" applyFont="1" applyFill="1" applyBorder="1" applyAlignment="1">
      <alignment horizontal="center" vertical="top"/>
    </xf>
    <xf numFmtId="0" fontId="12" fillId="4" borderId="13" xfId="0" applyFont="1" applyFill="1" applyBorder="1" applyAlignment="1">
      <alignment horizontal="center" vertical="top"/>
    </xf>
    <xf numFmtId="0" fontId="12" fillId="4" borderId="1" xfId="0" applyFont="1" applyFill="1" applyBorder="1" applyAlignment="1">
      <alignment horizontal="center" vertical="top"/>
    </xf>
    <xf numFmtId="0" fontId="12" fillId="4" borderId="14" xfId="0" applyFont="1" applyFill="1" applyBorder="1" applyAlignment="1">
      <alignment horizontal="center" vertical="top"/>
    </xf>
    <xf numFmtId="0" fontId="12" fillId="4" borderId="5" xfId="0" applyFont="1" applyFill="1" applyBorder="1" applyAlignment="1">
      <alignment horizontal="center" vertical="top"/>
    </xf>
    <xf numFmtId="191" fontId="10" fillId="0" borderId="0" xfId="4" applyNumberFormat="1" applyFont="1" applyFill="1" applyBorder="1" applyAlignment="1">
      <alignment horizontal="center" vertical="center"/>
    </xf>
  </cellXfs>
  <cellStyles count="394">
    <cellStyle name="Comma" xfId="1" builtinId="3"/>
    <cellStyle name="Comma 10" xfId="271"/>
    <cellStyle name="Comma 11" xfId="382"/>
    <cellStyle name="Comma 2" xfId="2"/>
    <cellStyle name="Comma 2 2" xfId="3"/>
    <cellStyle name="Comma 2 2 2" xfId="4"/>
    <cellStyle name="Comma 2 2 2 2" xfId="5"/>
    <cellStyle name="Comma 2 2 2 3" xfId="284"/>
    <cellStyle name="Comma 2 2 3" xfId="6"/>
    <cellStyle name="Comma 2 2 3 2" xfId="7"/>
    <cellStyle name="Comma 2 2 4" xfId="8"/>
    <cellStyle name="Comma 2 2 5" xfId="9"/>
    <cellStyle name="Comma 2 2 6" xfId="222"/>
    <cellStyle name="Comma 2 2 7" xfId="283"/>
    <cellStyle name="Comma 2 3" xfId="10"/>
    <cellStyle name="Comma 2 3 2" xfId="11"/>
    <cellStyle name="Comma 2 3 2 2" xfId="12"/>
    <cellStyle name="Comma 2 3 3" xfId="13"/>
    <cellStyle name="Comma 2 3 4" xfId="285"/>
    <cellStyle name="Comma 2 4" xfId="14"/>
    <cellStyle name="Comma 2 4 2" xfId="15"/>
    <cellStyle name="Comma 2 5" xfId="16"/>
    <cellStyle name="Comma 2 5 2" xfId="17"/>
    <cellStyle name="Comma 2 6" xfId="18"/>
    <cellStyle name="Comma 2 7" xfId="19"/>
    <cellStyle name="Comma 2 8" xfId="221"/>
    <cellStyle name="Comma 2 9" xfId="282"/>
    <cellStyle name="Comma 3" xfId="20"/>
    <cellStyle name="Comma 3 2" xfId="21"/>
    <cellStyle name="Comma 3 2 2" xfId="22"/>
    <cellStyle name="Comma 3 3" xfId="23"/>
    <cellStyle name="Comma 3 3 2" xfId="24"/>
    <cellStyle name="Comma 3 4" xfId="25"/>
    <cellStyle name="Comma 3 5" xfId="26"/>
    <cellStyle name="Comma 4" xfId="27"/>
    <cellStyle name="Comma 4 2" xfId="28"/>
    <cellStyle name="Comma 4 2 2" xfId="29"/>
    <cellStyle name="Comma 4 2 2 2" xfId="30"/>
    <cellStyle name="Comma 4 2 3" xfId="31"/>
    <cellStyle name="Comma 4 2 3 2" xfId="32"/>
    <cellStyle name="Comma 4 2 4" xfId="33"/>
    <cellStyle name="Comma 4 2 5" xfId="34"/>
    <cellStyle name="Comma 4 3" xfId="35"/>
    <cellStyle name="Comma 4 3 2" xfId="36"/>
    <cellStyle name="Comma 4 3 2 2" xfId="37"/>
    <cellStyle name="Comma 4 3 3" xfId="38"/>
    <cellStyle name="Comma 4 3 3 2" xfId="39"/>
    <cellStyle name="Comma 4 3 4" xfId="40"/>
    <cellStyle name="Comma 4 4" xfId="41"/>
    <cellStyle name="Comma 4 4 2" xfId="42"/>
    <cellStyle name="Comma 4 5" xfId="43"/>
    <cellStyle name="Comma 4 5 2" xfId="44"/>
    <cellStyle name="Comma 4 6" xfId="45"/>
    <cellStyle name="Comma 4 7" xfId="46"/>
    <cellStyle name="Comma 5" xfId="47"/>
    <cellStyle name="Comma 5 2" xfId="48"/>
    <cellStyle name="Comma 5 2 2" xfId="49"/>
    <cellStyle name="Comma 5 3" xfId="50"/>
    <cellStyle name="Comma 5 3 2" xfId="51"/>
    <cellStyle name="Comma 5 4" xfId="52"/>
    <cellStyle name="Comma 5 5" xfId="53"/>
    <cellStyle name="Comma 6" xfId="54"/>
    <cellStyle name="Comma 6 2" xfId="55"/>
    <cellStyle name="Comma 7" xfId="56"/>
    <cellStyle name="Comma 8" xfId="57"/>
    <cellStyle name="Comma 9" xfId="58"/>
    <cellStyle name="Normal" xfId="0" builtinId="0"/>
    <cellStyle name="Normal 2" xfId="59"/>
    <cellStyle name="Normal 2 2" xfId="60"/>
    <cellStyle name="Normal 2 3" xfId="61"/>
    <cellStyle name="Normal 3" xfId="62"/>
    <cellStyle name="Normal 3 2" xfId="63"/>
    <cellStyle name="Normal 4" xfId="64"/>
    <cellStyle name="Normal 5" xfId="65"/>
    <cellStyle name="Normal 6" xfId="66"/>
    <cellStyle name="Normal 7" xfId="220"/>
    <cellStyle name="Normal 8" xfId="281"/>
    <cellStyle name="Percent" xfId="67" builtinId="5"/>
    <cellStyle name="Percent 2" xfId="68"/>
    <cellStyle name="เครื่องหมายจุลภาค 2" xfId="69"/>
    <cellStyle name="เครื่องหมายจุลภาค 2 10" xfId="70"/>
    <cellStyle name="เครื่องหมายจุลภาค 2 10 2" xfId="71"/>
    <cellStyle name="เครื่องหมายจุลภาค 2 10 2 2" xfId="288"/>
    <cellStyle name="เครื่องหมายจุลภาค 2 10 3" xfId="224"/>
    <cellStyle name="เครื่องหมายจุลภาค 2 10 4" xfId="287"/>
    <cellStyle name="เครื่องหมายจุลภาค 2 11" xfId="72"/>
    <cellStyle name="เครื่องหมายจุลภาค 2 11 2" xfId="289"/>
    <cellStyle name="เครื่องหมายจุลภาค 2 12" xfId="73"/>
    <cellStyle name="เครื่องหมายจุลภาค 2 13" xfId="74"/>
    <cellStyle name="เครื่องหมายจุลภาค 2 14" xfId="223"/>
    <cellStyle name="เครื่องหมายจุลภาค 2 15" xfId="286"/>
    <cellStyle name="เครื่องหมายจุลภาค 2 2" xfId="75"/>
    <cellStyle name="เครื่องหมายจุลภาค 2 2 2" xfId="76"/>
    <cellStyle name="เครื่องหมายจุลภาค 2 2 2 2" xfId="77"/>
    <cellStyle name="เครื่องหมายจุลภาค 2 2 2 2 2" xfId="227"/>
    <cellStyle name="เครื่องหมายจุลภาค 2 2 2 2 2 2" xfId="293"/>
    <cellStyle name="เครื่องหมายจุลภาค 2 2 2 2 3" xfId="292"/>
    <cellStyle name="เครื่องหมายจุลภาค 2 2 2 3" xfId="226"/>
    <cellStyle name="เครื่องหมายจุลภาค 2 2 2 3 2" xfId="294"/>
    <cellStyle name="เครื่องหมายจุลภาค 2 2 2 4" xfId="291"/>
    <cellStyle name="เครื่องหมายจุลภาค 2 2 3" xfId="78"/>
    <cellStyle name="เครื่องหมายจุลภาค 2 2 3 2" xfId="79"/>
    <cellStyle name="เครื่องหมายจุลภาค 2 2 3 2 2" xfId="296"/>
    <cellStyle name="เครื่องหมายจุลภาค 2 2 3 3" xfId="228"/>
    <cellStyle name="เครื่องหมายจุลภาค 2 2 3 4" xfId="295"/>
    <cellStyle name="เครื่องหมายจุลภาค 2 2 4" xfId="80"/>
    <cellStyle name="เครื่องหมายจุลภาค 2 2 4 2" xfId="297"/>
    <cellStyle name="เครื่องหมายจุลภาค 2 2 5" xfId="81"/>
    <cellStyle name="เครื่องหมายจุลภาค 2 2 6" xfId="82"/>
    <cellStyle name="เครื่องหมายจุลภาค 2 2 7" xfId="225"/>
    <cellStyle name="เครื่องหมายจุลภาค 2 2 8" xfId="290"/>
    <cellStyle name="เครื่องหมายจุลภาค 2 3" xfId="83"/>
    <cellStyle name="เครื่องหมายจุลภาค 2 3 10" xfId="298"/>
    <cellStyle name="เครื่องหมายจุลภาค 2 3 2" xfId="84"/>
    <cellStyle name="เครื่องหมายจุลภาค 2 3 2 2" xfId="85"/>
    <cellStyle name="เครื่องหมายจุลภาค 2 3 2 2 2" xfId="86"/>
    <cellStyle name="เครื่องหมายจุลภาค 2 3 2 2 2 2" xfId="232"/>
    <cellStyle name="เครื่องหมายจุลภาค 2 3 2 2 2 2 2" xfId="302"/>
    <cellStyle name="เครื่องหมายจุลภาค 2 3 2 2 2 3" xfId="301"/>
    <cellStyle name="เครื่องหมายจุลภาค 2 3 2 2 3" xfId="231"/>
    <cellStyle name="เครื่องหมายจุลภาค 2 3 2 2 3 2" xfId="303"/>
    <cellStyle name="เครื่องหมายจุลภาค 2 3 2 2 4" xfId="300"/>
    <cellStyle name="เครื่องหมายจุลภาค 2 3 2 3" xfId="87"/>
    <cellStyle name="เครื่องหมายจุลภาค 2 3 2 3 2" xfId="88"/>
    <cellStyle name="เครื่องหมายจุลภาค 2 3 2 3 2 2" xfId="305"/>
    <cellStyle name="เครื่องหมายจุลภาค 2 3 2 3 3" xfId="233"/>
    <cellStyle name="เครื่องหมายจุลภาค 2 3 2 3 4" xfId="304"/>
    <cellStyle name="เครื่องหมายจุลภาค 2 3 2 4" xfId="89"/>
    <cellStyle name="เครื่องหมายจุลภาค 2 3 2 4 2" xfId="306"/>
    <cellStyle name="เครื่องหมายจุลภาค 2 3 2 5" xfId="90"/>
    <cellStyle name="เครื่องหมายจุลภาค 2 3 2 6" xfId="91"/>
    <cellStyle name="เครื่องหมายจุลภาค 2 3 2 7" xfId="230"/>
    <cellStyle name="เครื่องหมายจุลภาค 2 3 2 8" xfId="299"/>
    <cellStyle name="เครื่องหมายจุลภาค 2 3 3" xfId="92"/>
    <cellStyle name="เครื่องหมายจุลภาค 2 3 3 2" xfId="93"/>
    <cellStyle name="เครื่องหมายจุลภาค 2 3 3 2 2" xfId="94"/>
    <cellStyle name="เครื่องหมายจุลภาค 2 3 3 2 2 2" xfId="309"/>
    <cellStyle name="เครื่องหมายจุลภาค 2 3 3 2 3" xfId="235"/>
    <cellStyle name="เครื่องหมายจุลภาค 2 3 3 2 4" xfId="308"/>
    <cellStyle name="เครื่องหมายจุลภาค 2 3 3 3" xfId="95"/>
    <cellStyle name="เครื่องหมายจุลภาค 2 3 3 3 2" xfId="310"/>
    <cellStyle name="เครื่องหมายจุลภาค 2 3 3 4" xfId="96"/>
    <cellStyle name="เครื่องหมายจุลภาค 2 3 3 5" xfId="234"/>
    <cellStyle name="เครื่องหมายจุลภาค 2 3 3 6" xfId="307"/>
    <cellStyle name="เครื่องหมายจุลภาค 2 3 4" xfId="97"/>
    <cellStyle name="เครื่องหมายจุลภาค 2 3 4 2" xfId="98"/>
    <cellStyle name="เครื่องหมายจุลภาค 2 3 4 2 2" xfId="312"/>
    <cellStyle name="เครื่องหมายจุลภาค 2 3 4 3" xfId="236"/>
    <cellStyle name="เครื่องหมายจุลภาค 2 3 4 4" xfId="311"/>
    <cellStyle name="เครื่องหมายจุลภาค 2 3 5" xfId="99"/>
    <cellStyle name="เครื่องหมายจุลภาค 2 3 5 2" xfId="100"/>
    <cellStyle name="เครื่องหมายจุลภาค 2 3 5 3" xfId="313"/>
    <cellStyle name="เครื่องหมายจุลภาค 2 3 6" xfId="101"/>
    <cellStyle name="เครื่องหมายจุลภาค 2 3 7" xfId="102"/>
    <cellStyle name="เครื่องหมายจุลภาค 2 3 8" xfId="103"/>
    <cellStyle name="เครื่องหมายจุลภาค 2 3 9" xfId="229"/>
    <cellStyle name="เครื่องหมายจุลภาค 2 4" xfId="104"/>
    <cellStyle name="เครื่องหมายจุลภาค 2 4 2" xfId="105"/>
    <cellStyle name="เครื่องหมายจุลภาค 2 4 2 2" xfId="106"/>
    <cellStyle name="เครื่องหมายจุลภาค 2 4 2 2 2" xfId="239"/>
    <cellStyle name="เครื่องหมายจุลภาค 2 4 2 2 2 2" xfId="317"/>
    <cellStyle name="เครื่องหมายจุลภาค 2 4 2 2 3" xfId="316"/>
    <cellStyle name="เครื่องหมายจุลภาค 2 4 2 3" xfId="238"/>
    <cellStyle name="เครื่องหมายจุลภาค 2 4 2 3 2" xfId="318"/>
    <cellStyle name="เครื่องหมายจุลภาค 2 4 2 4" xfId="315"/>
    <cellStyle name="เครื่องหมายจุลภาค 2 4 3" xfId="107"/>
    <cellStyle name="เครื่องหมายจุลภาค 2 4 3 2" xfId="108"/>
    <cellStyle name="เครื่องหมายจุลภาค 2 4 3 2 2" xfId="320"/>
    <cellStyle name="เครื่องหมายจุลภาค 2 4 3 3" xfId="240"/>
    <cellStyle name="เครื่องหมายจุลภาค 2 4 3 4" xfId="319"/>
    <cellStyle name="เครื่องหมายจุลภาค 2 4 4" xfId="109"/>
    <cellStyle name="เครื่องหมายจุลภาค 2 4 4 2" xfId="321"/>
    <cellStyle name="เครื่องหมายจุลภาค 2 4 5" xfId="110"/>
    <cellStyle name="เครื่องหมายจุลภาค 2 4 6" xfId="111"/>
    <cellStyle name="เครื่องหมายจุลภาค 2 4 7" xfId="237"/>
    <cellStyle name="เครื่องหมายจุลภาค 2 4 8" xfId="314"/>
    <cellStyle name="เครื่องหมายจุลภาค 2 5" xfId="112"/>
    <cellStyle name="เครื่องหมายจุลภาค 2 5 2" xfId="113"/>
    <cellStyle name="เครื่องหมายจุลภาค 2 5 2 2" xfId="114"/>
    <cellStyle name="เครื่องหมายจุลภาค 2 5 2 2 2" xfId="243"/>
    <cellStyle name="เครื่องหมายจุลภาค 2 5 2 2 2 2" xfId="325"/>
    <cellStyle name="เครื่องหมายจุลภาค 2 5 2 2 3" xfId="324"/>
    <cellStyle name="เครื่องหมายจุลภาค 2 5 2 3" xfId="242"/>
    <cellStyle name="เครื่องหมายจุลภาค 2 5 2 3 2" xfId="326"/>
    <cellStyle name="เครื่องหมายจุลภาค 2 5 2 4" xfId="323"/>
    <cellStyle name="เครื่องหมายจุลภาค 2 5 3" xfId="115"/>
    <cellStyle name="เครื่องหมายจุลภาค 2 5 3 2" xfId="116"/>
    <cellStyle name="เครื่องหมายจุลภาค 2 5 3 2 2" xfId="328"/>
    <cellStyle name="เครื่องหมายจุลภาค 2 5 3 3" xfId="244"/>
    <cellStyle name="เครื่องหมายจุลภาค 2 5 3 4" xfId="327"/>
    <cellStyle name="เครื่องหมายจุลภาค 2 5 4" xfId="117"/>
    <cellStyle name="เครื่องหมายจุลภาค 2 5 4 2" xfId="329"/>
    <cellStyle name="เครื่องหมายจุลภาค 2 5 5" xfId="118"/>
    <cellStyle name="เครื่องหมายจุลภาค 2 5 6" xfId="119"/>
    <cellStyle name="เครื่องหมายจุลภาค 2 5 7" xfId="241"/>
    <cellStyle name="เครื่องหมายจุลภาค 2 5 8" xfId="322"/>
    <cellStyle name="เครื่องหมายจุลภาค 2 6" xfId="120"/>
    <cellStyle name="เครื่องหมายจุลภาค 2 6 2" xfId="121"/>
    <cellStyle name="เครื่องหมายจุลภาค 2 6 2 2" xfId="122"/>
    <cellStyle name="เครื่องหมายจุลภาค 2 6 2 2 2" xfId="247"/>
    <cellStyle name="เครื่องหมายจุลภาค 2 6 2 2 2 2" xfId="333"/>
    <cellStyle name="เครื่องหมายจุลภาค 2 6 2 2 3" xfId="332"/>
    <cellStyle name="เครื่องหมายจุลภาค 2 6 2 3" xfId="246"/>
    <cellStyle name="เครื่องหมายจุลภาค 2 6 2 3 2" xfId="334"/>
    <cellStyle name="เครื่องหมายจุลภาค 2 6 2 4" xfId="331"/>
    <cellStyle name="เครื่องหมายจุลภาค 2 6 3" xfId="123"/>
    <cellStyle name="เครื่องหมายจุลภาค 2 6 3 2" xfId="124"/>
    <cellStyle name="เครื่องหมายจุลภาค 2 6 3 2 2" xfId="336"/>
    <cellStyle name="เครื่องหมายจุลภาค 2 6 3 3" xfId="248"/>
    <cellStyle name="เครื่องหมายจุลภาค 2 6 3 4" xfId="335"/>
    <cellStyle name="เครื่องหมายจุลภาค 2 6 4" xfId="125"/>
    <cellStyle name="เครื่องหมายจุลภาค 2 6 4 2" xfId="337"/>
    <cellStyle name="เครื่องหมายจุลภาค 2 6 5" xfId="126"/>
    <cellStyle name="เครื่องหมายจุลภาค 2 6 6" xfId="127"/>
    <cellStyle name="เครื่องหมายจุลภาค 2 6 7" xfId="245"/>
    <cellStyle name="เครื่องหมายจุลภาค 2 6 8" xfId="330"/>
    <cellStyle name="เครื่องหมายจุลภาค 2 7" xfId="128"/>
    <cellStyle name="เครื่องหมายจุลภาค 2 7 2" xfId="129"/>
    <cellStyle name="เครื่องหมายจุลภาค 2 7 2 2" xfId="130"/>
    <cellStyle name="เครื่องหมายจุลภาค 2 7 2 2 2" xfId="251"/>
    <cellStyle name="เครื่องหมายจุลภาค 2 7 2 2 2 2" xfId="341"/>
    <cellStyle name="เครื่องหมายจุลภาค 2 7 2 2 3" xfId="340"/>
    <cellStyle name="เครื่องหมายจุลภาค 2 7 2 3" xfId="250"/>
    <cellStyle name="เครื่องหมายจุลภาค 2 7 2 3 2" xfId="342"/>
    <cellStyle name="เครื่องหมายจุลภาค 2 7 2 4" xfId="339"/>
    <cellStyle name="เครื่องหมายจุลภาค 2 7 3" xfId="131"/>
    <cellStyle name="เครื่องหมายจุลภาค 2 7 3 2" xfId="132"/>
    <cellStyle name="เครื่องหมายจุลภาค 2 7 3 2 2" xfId="344"/>
    <cellStyle name="เครื่องหมายจุลภาค 2 7 3 3" xfId="252"/>
    <cellStyle name="เครื่องหมายจุลภาค 2 7 3 4" xfId="343"/>
    <cellStyle name="เครื่องหมายจุลภาค 2 7 4" xfId="133"/>
    <cellStyle name="เครื่องหมายจุลภาค 2 7 4 2" xfId="345"/>
    <cellStyle name="เครื่องหมายจุลภาค 2 7 5" xfId="134"/>
    <cellStyle name="เครื่องหมายจุลภาค 2 7 6" xfId="135"/>
    <cellStyle name="เครื่องหมายจุลภาค 2 7 7" xfId="249"/>
    <cellStyle name="เครื่องหมายจุลภาค 2 7 8" xfId="338"/>
    <cellStyle name="เครื่องหมายจุลภาค 2 8" xfId="136"/>
    <cellStyle name="เครื่องหมายจุลภาค 2 8 2" xfId="137"/>
    <cellStyle name="เครื่องหมายจุลภาค 2 8 2 2" xfId="138"/>
    <cellStyle name="เครื่องหมายจุลภาค 2 8 2 2 2" xfId="255"/>
    <cellStyle name="เครื่องหมายจุลภาค 2 8 2 2 2 2" xfId="349"/>
    <cellStyle name="เครื่องหมายจุลภาค 2 8 2 2 3" xfId="348"/>
    <cellStyle name="เครื่องหมายจุลภาค 2 8 2 3" xfId="254"/>
    <cellStyle name="เครื่องหมายจุลภาค 2 8 2 3 2" xfId="350"/>
    <cellStyle name="เครื่องหมายจุลภาค 2 8 2 4" xfId="347"/>
    <cellStyle name="เครื่องหมายจุลภาค 2 8 3" xfId="139"/>
    <cellStyle name="เครื่องหมายจุลภาค 2 8 3 2" xfId="140"/>
    <cellStyle name="เครื่องหมายจุลภาค 2 8 3 2 2" xfId="352"/>
    <cellStyle name="เครื่องหมายจุลภาค 2 8 3 3" xfId="256"/>
    <cellStyle name="เครื่องหมายจุลภาค 2 8 3 4" xfId="351"/>
    <cellStyle name="เครื่องหมายจุลภาค 2 8 4" xfId="141"/>
    <cellStyle name="เครื่องหมายจุลภาค 2 8 4 2" xfId="353"/>
    <cellStyle name="เครื่องหมายจุลภาค 2 8 5" xfId="142"/>
    <cellStyle name="เครื่องหมายจุลภาค 2 8 6" xfId="143"/>
    <cellStyle name="เครื่องหมายจุลภาค 2 8 7" xfId="253"/>
    <cellStyle name="เครื่องหมายจุลภาค 2 8 8" xfId="346"/>
    <cellStyle name="เครื่องหมายจุลภาค 2 9" xfId="144"/>
    <cellStyle name="เครื่องหมายจุลภาค 2 9 2" xfId="145"/>
    <cellStyle name="เครื่องหมายจุลภาค 2 9 2 2" xfId="258"/>
    <cellStyle name="เครื่องหมายจุลภาค 2 9 2 2 2" xfId="356"/>
    <cellStyle name="เครื่องหมายจุลภาค 2 9 2 3" xfId="355"/>
    <cellStyle name="เครื่องหมายจุลภาค 2 9 3" xfId="257"/>
    <cellStyle name="เครื่องหมายจุลภาค 2 9 3 2" xfId="357"/>
    <cellStyle name="เครื่องหมายจุลภาค 2 9 4" xfId="354"/>
    <cellStyle name="เครื่องหมายจุลภาค 3" xfId="146"/>
    <cellStyle name="เครื่องหมายจุลภาค 3 2" xfId="147"/>
    <cellStyle name="เครื่องหมายจุลภาค 3 2 2" xfId="148"/>
    <cellStyle name="เครื่องหมายจุลภาค 3 2 2 2" xfId="149"/>
    <cellStyle name="เครื่องหมายจุลภาค 3 2 2 2 2" xfId="150"/>
    <cellStyle name="เครื่องหมายจุลภาค 3 2 2 2 2 2" xfId="361"/>
    <cellStyle name="เครื่องหมายจุลภาค 3 2 2 2 3" xfId="261"/>
    <cellStyle name="เครื่องหมายจุลภาค 3 2 2 2 4" xfId="360"/>
    <cellStyle name="เครื่องหมายจุลภาค 3 2 2 3" xfId="151"/>
    <cellStyle name="เครื่องหมายจุลภาค 3 2 2 3 2" xfId="362"/>
    <cellStyle name="เครื่องหมายจุลภาค 3 2 2 4" xfId="152"/>
    <cellStyle name="เครื่องหมายจุลภาค 3 2 2 5" xfId="260"/>
    <cellStyle name="เครื่องหมายจุลภาค 3 2 2 6" xfId="359"/>
    <cellStyle name="เครื่องหมายจุลภาค 3 2 3" xfId="153"/>
    <cellStyle name="เครื่องหมายจุลภาค 3 2 3 2" xfId="154"/>
    <cellStyle name="เครื่องหมายจุลภาค 3 2 3 2 2" xfId="364"/>
    <cellStyle name="เครื่องหมายจุลภาค 3 2 3 3" xfId="262"/>
    <cellStyle name="เครื่องหมายจุลภาค 3 2 3 4" xfId="363"/>
    <cellStyle name="เครื่องหมายจุลภาค 3 2 4" xfId="155"/>
    <cellStyle name="เครื่องหมายจุลภาค 3 2 4 2" xfId="156"/>
    <cellStyle name="เครื่องหมายจุลภาค 3 2 4 3" xfId="365"/>
    <cellStyle name="เครื่องหมายจุลภาค 3 2 5" xfId="157"/>
    <cellStyle name="เครื่องหมายจุลภาค 3 2 6" xfId="158"/>
    <cellStyle name="เครื่องหมายจุลภาค 3 2 7" xfId="159"/>
    <cellStyle name="เครื่องหมายจุลภาค 3 2 8" xfId="259"/>
    <cellStyle name="เครื่องหมายจุลภาค 3 2 9" xfId="358"/>
    <cellStyle name="เครื่องหมายจุลภาค 3 3" xfId="160"/>
    <cellStyle name="เครื่องหมายจุลภาค 3 3 2" xfId="161"/>
    <cellStyle name="เครื่องหมายจุลภาค 3 4" xfId="162"/>
    <cellStyle name="เครื่องหมายจุลภาค 4" xfId="163"/>
    <cellStyle name="เครื่องหมายจุลภาค 4 2" xfId="164"/>
    <cellStyle name="เครื่องหมายจุลภาค 5" xfId="165"/>
    <cellStyle name="เครื่องหมายจุลภาค 5 2" xfId="166"/>
    <cellStyle name="เครื่องหมายจุลภาค 6" xfId="167"/>
    <cellStyle name="เครื่องหมายจุลภาค 6 2" xfId="168"/>
    <cellStyle name="เครื่องหมายจุลภาค 6 2 2" xfId="169"/>
    <cellStyle name="เครื่องหมายจุลภาค 6 2 2 2" xfId="265"/>
    <cellStyle name="เครื่องหมายจุลภาค 6 2 2 2 2" xfId="369"/>
    <cellStyle name="เครื่องหมายจุลภาค 6 2 2 3" xfId="368"/>
    <cellStyle name="เครื่องหมายจุลภาค 6 2 3" xfId="264"/>
    <cellStyle name="เครื่องหมายจุลภาค 6 2 3 2" xfId="370"/>
    <cellStyle name="เครื่องหมายจุลภาค 6 2 4" xfId="367"/>
    <cellStyle name="เครื่องหมายจุลภาค 6 3" xfId="170"/>
    <cellStyle name="เครื่องหมายจุลภาค 6 3 2" xfId="171"/>
    <cellStyle name="เครื่องหมายจุลภาค 6 3 2 2" xfId="372"/>
    <cellStyle name="เครื่องหมายจุลภาค 6 3 3" xfId="266"/>
    <cellStyle name="เครื่องหมายจุลภาค 6 3 4" xfId="371"/>
    <cellStyle name="เครื่องหมายจุลภาค 6 4" xfId="172"/>
    <cellStyle name="เครื่องหมายจุลภาค 6 4 2" xfId="373"/>
    <cellStyle name="เครื่องหมายจุลภาค 6 5" xfId="173"/>
    <cellStyle name="เครื่องหมายจุลภาค 6 6" xfId="174"/>
    <cellStyle name="เครื่องหมายจุลภาค 6 7" xfId="263"/>
    <cellStyle name="เครื่องหมายจุลภาค 6 8" xfId="366"/>
    <cellStyle name="เครื่องหมายจุลภาค 8" xfId="175"/>
    <cellStyle name="เครื่องหมายจุลภาค 8 2" xfId="176"/>
    <cellStyle name="เครื่องหมายจุลภาค 8 2 2" xfId="177"/>
    <cellStyle name="เครื่องหมายจุลภาค 8 2 2 2" xfId="269"/>
    <cellStyle name="เครื่องหมายจุลภาค 8 2 2 2 2" xfId="377"/>
    <cellStyle name="เครื่องหมายจุลภาค 8 2 2 3" xfId="376"/>
    <cellStyle name="เครื่องหมายจุลภาค 8 2 3" xfId="268"/>
    <cellStyle name="เครื่องหมายจุลภาค 8 2 3 2" xfId="378"/>
    <cellStyle name="เครื่องหมายจุลภาค 8 2 4" xfId="375"/>
    <cellStyle name="เครื่องหมายจุลภาค 8 3" xfId="178"/>
    <cellStyle name="เครื่องหมายจุลภาค 8 3 2" xfId="179"/>
    <cellStyle name="เครื่องหมายจุลภาค 8 3 2 2" xfId="380"/>
    <cellStyle name="เครื่องหมายจุลภาค 8 3 3" xfId="270"/>
    <cellStyle name="เครื่องหมายจุลภาค 8 3 4" xfId="379"/>
    <cellStyle name="เครื่องหมายจุลภาค 8 4" xfId="180"/>
    <cellStyle name="เครื่องหมายจุลภาค 8 4 2" xfId="381"/>
    <cellStyle name="เครื่องหมายจุลภาค 8 5" xfId="181"/>
    <cellStyle name="เครื่องหมายจุลภาค 8 6" xfId="182"/>
    <cellStyle name="เครื่องหมายจุลภาค 8 7" xfId="267"/>
    <cellStyle name="เครื่องหมายจุลภาค 8 8" xfId="374"/>
    <cellStyle name="เครื่องหมายจุลภาค_Sheet2" xfId="183"/>
    <cellStyle name="เครื่องหมายสกุลเงิน 2" xfId="184"/>
    <cellStyle name="เครื่องหมายสกุลเงิน 2 2" xfId="185"/>
    <cellStyle name="จุลภาค 2" xfId="186"/>
    <cellStyle name="จุลภาค 2 2" xfId="187"/>
    <cellStyle name="จุลภาค 2 2 2" xfId="384"/>
    <cellStyle name="จุลภาค 2 3" xfId="272"/>
    <cellStyle name="จุลภาค 2 4" xfId="383"/>
    <cellStyle name="จุลภาค 3" xfId="188"/>
    <cellStyle name="จุลภาค 3 2" xfId="189"/>
    <cellStyle name="จุลภาค 3 3" xfId="385"/>
    <cellStyle name="ปกติ 10" xfId="190"/>
    <cellStyle name="ปกติ 10 2" xfId="191"/>
    <cellStyle name="ปกติ 2" xfId="192"/>
    <cellStyle name="ปกติ 2 10" xfId="273"/>
    <cellStyle name="ปกติ 2 11" xfId="386"/>
    <cellStyle name="ปกติ 2 2" xfId="193"/>
    <cellStyle name="ปกติ 2 2 2" xfId="194"/>
    <cellStyle name="ปกติ 2 2 2 2" xfId="274"/>
    <cellStyle name="ปกติ 2 2 2 3" xfId="387"/>
    <cellStyle name="ปกติ 2 2 3" xfId="195"/>
    <cellStyle name="ปกติ 2 3" xfId="196"/>
    <cellStyle name="ปกติ 2 3 2" xfId="275"/>
    <cellStyle name="ปกติ 2 3 3" xfId="388"/>
    <cellStyle name="ปกติ 2 4" xfId="197"/>
    <cellStyle name="ปกติ 2 4 2" xfId="276"/>
    <cellStyle name="ปกติ 2 4 3" xfId="389"/>
    <cellStyle name="ปกติ 2 5" xfId="198"/>
    <cellStyle name="ปกติ 2 5 2" xfId="277"/>
    <cellStyle name="ปกติ 2 5 3" xfId="390"/>
    <cellStyle name="ปกติ 2 6" xfId="199"/>
    <cellStyle name="ปกติ 2 6 2" xfId="278"/>
    <cellStyle name="ปกติ 2 6 3" xfId="391"/>
    <cellStyle name="ปกติ 2 7" xfId="200"/>
    <cellStyle name="ปกติ 2 7 2" xfId="279"/>
    <cellStyle name="ปกติ 2 7 3" xfId="392"/>
    <cellStyle name="ปกติ 2 8" xfId="201"/>
    <cellStyle name="ปกติ 2 8 2" xfId="280"/>
    <cellStyle name="ปกติ 2 8 3" xfId="393"/>
    <cellStyle name="ปกติ 2 9" xfId="202"/>
    <cellStyle name="ปกติ 2_กค. 54" xfId="203"/>
    <cellStyle name="ปกติ 3" xfId="204"/>
    <cellStyle name="ปกติ 3 2" xfId="205"/>
    <cellStyle name="ปกติ 3 2 2" xfId="206"/>
    <cellStyle name="ปกติ 4" xfId="207"/>
    <cellStyle name="ปกติ 4 2" xfId="208"/>
    <cellStyle name="ปกติ 5" xfId="209"/>
    <cellStyle name="ปกติ 5 2" xfId="210"/>
    <cellStyle name="ปกติ 6" xfId="211"/>
    <cellStyle name="ปกติ 6 2" xfId="212"/>
    <cellStyle name="ปกติ 7" xfId="213"/>
    <cellStyle name="ปกติ 7 2" xfId="214"/>
    <cellStyle name="ปกติ 8" xfId="215"/>
    <cellStyle name="ปกติ 8 2" xfId="216"/>
    <cellStyle name="ปกติ 9" xfId="217"/>
    <cellStyle name="ปกติ 9 2" xfId="218"/>
    <cellStyle name="ปกติ_Sheet1" xfId="219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89" formatCode="0.00_ ;[Red]\-0.00\ 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0" formatCode="#,##0.00,,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89" formatCode="0.00_ ;[Red]\-0.00\ "/>
      <fill>
        <patternFill patternType="solid">
          <fgColor indexed="64"/>
          <bgColor rgb="FFFFCC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0" formatCode="#,##0.00,,"/>
      <fill>
        <patternFill patternType="solid">
          <fgColor indexed="64"/>
          <bgColor rgb="FFFFCC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fill>
        <patternFill patternType="solid">
          <fgColor indexed="64"/>
          <bgColor rgb="FFFFCC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fill>
        <patternFill patternType="solid">
          <fgColor indexed="64"/>
          <bgColor rgb="FFFFCC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89" formatCode="0.00_ ;[Red]\-0.00\ 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89" formatCode="0.00_ ;[Red]\-0.00\ 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H SarabunPSK"/>
        <scheme val="none"/>
      </font>
      <numFmt numFmtId="191" formatCode="#,##0.000,,"/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0"/>
        <name val="TH SarabunPSK"/>
        <scheme val="none"/>
      </font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H SarabunPSK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H SarabunPSK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8"/>
        <name val="TH SarabunPSK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</dxfs>
  <tableStyles count="3" defaultTableStyle="Table Style 1" defaultPivotStyle="PivotTable Style 1">
    <tableStyle name="PivotTable Style 1" table="0" count="0"/>
    <tableStyle name="Table Style 1" pivot="0" count="0"/>
    <tableStyle name="Table Style 2" pivot="0" count="0"/>
  </tableStyles>
  <colors>
    <mruColors>
      <color rgb="FFFFCCFF"/>
      <color rgb="FFFF99FF"/>
      <color rgb="FFFFFF99"/>
      <color rgb="FFFF85FF"/>
      <color rgb="FF57E56B"/>
      <color rgb="FF578AE5"/>
      <color rgb="FFFFFE56"/>
      <color rgb="FFF5FC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5:B17" totalsRowShown="0" headerRowDxfId="23" dataDxfId="21" headerRowBorderDxfId="22" tableBorderDxfId="20" totalsRowBorderDxfId="19">
  <tableColumns count="2">
    <tableColumn id="1" name="ปีงบ 64" dataDxfId="18"/>
    <tableColumn id="2" name="เดือน" dataDxfId="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C5:N17" totalsRowShown="0" headerRowDxfId="16" dataDxfId="14" headerRowBorderDxfId="15" tableBorderDxfId="13" totalsRowBorderDxfId="12">
  <tableColumns count="12">
    <tableColumn id="1" name="ผ่านแดนขาเข้า ปีงบ 64" dataDxfId="11" dataCellStyle="Comma 6"/>
    <tableColumn id="2" name="ผ่านแดนขาเข้า ปีงบ 63" dataDxfId="10" dataCellStyle="Comma 6"/>
    <tableColumn id="3" name="        เปลี่ยนแปลง         ผ่านแดนขาเข้า " dataDxfId="9" dataCellStyle="Comma"/>
    <tableColumn id="4" name="%เปลี่ยนแปลง (YOY)" dataDxfId="8"/>
    <tableColumn id="5" name="ผ่านแดนขาออก ปีงบ 64" dataDxfId="7"/>
    <tableColumn id="6" name="ผ่านแดนขาออก ปีงบ 63" dataDxfId="6" dataCellStyle="Comma 6"/>
    <tableColumn id="7" name="    เปลี่ยนแปลง     ผ่านแดนขาออก" dataDxfId="5" dataCellStyle="Comma"/>
    <tableColumn id="8" name="%เปลี่ยนแปลง (YOY) " dataDxfId="4"/>
    <tableColumn id="9" name="รวมผ่านแดน ปีงบ 64" dataDxfId="3"/>
    <tableColumn id="10" name="รวมผ่านแดน ปีงบ 63" dataDxfId="2" dataCellStyle="เครื่องหมายจุลภาค_Sheet2"/>
    <tableColumn id="11" name="     เปลี่ยนแปลง     ภาพรวมผ่านแดน" dataDxfId="1" dataCellStyle="Comma"/>
    <tableColumn id="12" name=" %เปลี่ยนแปลง ภาพรวมผ่านแดน (YOY)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N22"/>
  <sheetViews>
    <sheetView zoomScale="70" zoomScaleNormal="70" workbookViewId="0">
      <selection activeCell="B3" sqref="B3"/>
    </sheetView>
  </sheetViews>
  <sheetFormatPr defaultColWidth="11.42578125" defaultRowHeight="25.5" customHeight="1" x14ac:dyDescent="0.5"/>
  <cols>
    <col min="1" max="1" width="11.42578125" style="12"/>
    <col min="2" max="2" width="17" style="14" customWidth="1"/>
    <col min="3" max="3" width="18.5703125" style="13" customWidth="1"/>
    <col min="4" max="4" width="20.42578125" style="13" customWidth="1"/>
    <col min="5" max="5" width="19.7109375" style="13" customWidth="1"/>
    <col min="6" max="6" width="18" style="13" customWidth="1"/>
    <col min="7" max="7" width="19.7109375" style="13" customWidth="1"/>
    <col min="8" max="8" width="20.7109375" style="13" customWidth="1"/>
    <col min="9" max="9" width="19.140625" style="13" customWidth="1"/>
    <col min="10" max="10" width="16.5703125" style="13" customWidth="1"/>
    <col min="11" max="11" width="18.42578125" style="13" customWidth="1"/>
    <col min="12" max="12" width="18.5703125" style="13" customWidth="1"/>
    <col min="13" max="13" width="19" style="13" customWidth="1"/>
    <col min="14" max="14" width="21.140625" style="13" customWidth="1"/>
    <col min="15" max="16384" width="11.42578125" style="13"/>
  </cols>
  <sheetData>
    <row r="1" spans="1:14" ht="33" customHeight="1" x14ac:dyDescent="0.5">
      <c r="B1" s="266" t="s">
        <v>92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</row>
    <row r="2" spans="1:14" s="14" customFormat="1" ht="25.5" customHeight="1" x14ac:dyDescent="0.5">
      <c r="A2" s="98"/>
      <c r="B2" s="267" t="s">
        <v>169</v>
      </c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</row>
    <row r="3" spans="1:14" ht="26.25" customHeight="1" x14ac:dyDescent="0.5">
      <c r="B3" s="16"/>
      <c r="C3" s="17"/>
      <c r="D3" s="17"/>
      <c r="E3" s="17"/>
      <c r="F3" s="17"/>
      <c r="G3" s="17"/>
      <c r="H3" s="17"/>
      <c r="I3" s="268"/>
      <c r="J3" s="268"/>
      <c r="M3" s="269" t="s">
        <v>30</v>
      </c>
      <c r="N3" s="269"/>
    </row>
    <row r="4" spans="1:14" ht="24" customHeight="1" x14ac:dyDescent="0.5">
      <c r="A4" s="173"/>
      <c r="B4" s="174"/>
      <c r="C4" s="270" t="s">
        <v>27</v>
      </c>
      <c r="D4" s="271"/>
      <c r="E4" s="271"/>
      <c r="F4" s="271"/>
      <c r="G4" s="272" t="s">
        <v>26</v>
      </c>
      <c r="H4" s="272"/>
      <c r="I4" s="272"/>
      <c r="J4" s="272"/>
      <c r="K4" s="273" t="s">
        <v>29</v>
      </c>
      <c r="L4" s="273"/>
      <c r="M4" s="273"/>
      <c r="N4" s="273"/>
    </row>
    <row r="5" spans="1:14" s="15" customFormat="1" ht="62.25" customHeight="1" x14ac:dyDescent="0.5">
      <c r="A5" s="187" t="s">
        <v>63</v>
      </c>
      <c r="B5" s="188" t="s">
        <v>0</v>
      </c>
      <c r="C5" s="189" t="s">
        <v>88</v>
      </c>
      <c r="D5" s="189" t="s">
        <v>89</v>
      </c>
      <c r="E5" s="190" t="s">
        <v>121</v>
      </c>
      <c r="F5" s="190" t="s">
        <v>139</v>
      </c>
      <c r="G5" s="264" t="s">
        <v>90</v>
      </c>
      <c r="H5" s="264" t="s">
        <v>91</v>
      </c>
      <c r="I5" s="265" t="s">
        <v>122</v>
      </c>
      <c r="J5" s="265" t="s">
        <v>140</v>
      </c>
      <c r="K5" s="191" t="s">
        <v>64</v>
      </c>
      <c r="L5" s="191" t="s">
        <v>65</v>
      </c>
      <c r="M5" s="192" t="s">
        <v>123</v>
      </c>
      <c r="N5" s="188" t="s">
        <v>141</v>
      </c>
    </row>
    <row r="6" spans="1:14" ht="25.5" customHeight="1" x14ac:dyDescent="0.4">
      <c r="A6" s="175">
        <v>63</v>
      </c>
      <c r="B6" s="176" t="s">
        <v>66</v>
      </c>
      <c r="C6" s="252">
        <v>1968113419.5132101</v>
      </c>
      <c r="D6" s="253">
        <v>1544343828.8619344</v>
      </c>
      <c r="E6" s="254">
        <f t="shared" ref="E6:E17" si="0">C6-D6</f>
        <v>423769590.65127563</v>
      </c>
      <c r="F6" s="255">
        <f t="shared" ref="F6:F17" si="1">C6/D6-1</f>
        <v>0.27440106453726831</v>
      </c>
      <c r="G6" s="258">
        <v>1209537356.3</v>
      </c>
      <c r="H6" s="258">
        <v>1845217080.398819</v>
      </c>
      <c r="I6" s="259">
        <f t="shared" ref="I6:I16" si="2">G6-H6</f>
        <v>-635679724.09881902</v>
      </c>
      <c r="J6" s="260">
        <f t="shared" ref="J6:J17" si="3">G6/H6-1</f>
        <v>-0.34450132228421892</v>
      </c>
      <c r="K6" s="194">
        <f t="shared" ref="K6:K15" si="4">SUM(C6,G6)</f>
        <v>3177650775.81321</v>
      </c>
      <c r="L6" s="194">
        <f t="shared" ref="L6:L17" si="5">D6+H6</f>
        <v>3389560909.2607536</v>
      </c>
      <c r="M6" s="193">
        <f t="shared" ref="M6:M16" si="6">K6-L6</f>
        <v>-211910133.44754362</v>
      </c>
      <c r="N6" s="247">
        <f t="shared" ref="N6:N17" si="7">K6/L6-1</f>
        <v>-6.2518461570811645E-2</v>
      </c>
    </row>
    <row r="7" spans="1:14" ht="25.5" customHeight="1" x14ac:dyDescent="0.5">
      <c r="A7" s="175">
        <v>63</v>
      </c>
      <c r="B7" s="176" t="s">
        <v>67</v>
      </c>
      <c r="C7" s="256">
        <v>2573515885.5300002</v>
      </c>
      <c r="D7" s="253">
        <v>1617957660.5999999</v>
      </c>
      <c r="E7" s="254">
        <f t="shared" si="0"/>
        <v>955558224.93000031</v>
      </c>
      <c r="F7" s="255">
        <f t="shared" si="1"/>
        <v>0.59059532162024753</v>
      </c>
      <c r="G7" s="261">
        <v>1418116254.8800001</v>
      </c>
      <c r="H7" s="258">
        <v>2304948743.6900001</v>
      </c>
      <c r="I7" s="259">
        <f t="shared" si="2"/>
        <v>-886832488.80999994</v>
      </c>
      <c r="J7" s="260">
        <f t="shared" si="3"/>
        <v>-0.38475150097709632</v>
      </c>
      <c r="K7" s="194">
        <f t="shared" si="4"/>
        <v>3991632140.4100003</v>
      </c>
      <c r="L7" s="194">
        <f t="shared" si="5"/>
        <v>3922906404.29</v>
      </c>
      <c r="M7" s="193">
        <f t="shared" si="6"/>
        <v>68725736.120000362</v>
      </c>
      <c r="N7" s="247">
        <f t="shared" si="7"/>
        <v>1.7519086370463288E-2</v>
      </c>
    </row>
    <row r="8" spans="1:14" ht="25.5" customHeight="1" x14ac:dyDescent="0.5">
      <c r="A8" s="175">
        <v>63</v>
      </c>
      <c r="B8" s="176" t="s">
        <v>68</v>
      </c>
      <c r="C8" s="256">
        <v>2844716908.9366469</v>
      </c>
      <c r="D8" s="253">
        <v>1281417009.45</v>
      </c>
      <c r="E8" s="254">
        <f t="shared" si="0"/>
        <v>1563299899.4866469</v>
      </c>
      <c r="F8" s="255">
        <f t="shared" si="1"/>
        <v>1.2199774842676971</v>
      </c>
      <c r="G8" s="261">
        <v>1715258735.76</v>
      </c>
      <c r="H8" s="258">
        <v>2518972629.0300002</v>
      </c>
      <c r="I8" s="259">
        <f t="shared" si="2"/>
        <v>-803713893.27000022</v>
      </c>
      <c r="J8" s="260">
        <f t="shared" si="3"/>
        <v>-0.31906416290815054</v>
      </c>
      <c r="K8" s="194">
        <f t="shared" si="4"/>
        <v>4559975644.6966467</v>
      </c>
      <c r="L8" s="194">
        <f t="shared" si="5"/>
        <v>3800389638.4800005</v>
      </c>
      <c r="M8" s="193">
        <f t="shared" si="6"/>
        <v>759586006.21664619</v>
      </c>
      <c r="N8" s="247">
        <f t="shared" si="7"/>
        <v>0.19987056025140859</v>
      </c>
    </row>
    <row r="9" spans="1:14" ht="25.5" customHeight="1" x14ac:dyDescent="0.5">
      <c r="A9" s="175">
        <v>64</v>
      </c>
      <c r="B9" s="176" t="s">
        <v>69</v>
      </c>
      <c r="C9" s="256">
        <v>3331911521.0128646</v>
      </c>
      <c r="D9" s="253">
        <v>1344209311.97</v>
      </c>
      <c r="E9" s="254">
        <f t="shared" si="0"/>
        <v>1987702209.0428646</v>
      </c>
      <c r="F9" s="255">
        <f t="shared" si="1"/>
        <v>1.4787148038200959</v>
      </c>
      <c r="G9" s="261">
        <v>1918361624.9676499</v>
      </c>
      <c r="H9" s="258">
        <v>1966466786.79</v>
      </c>
      <c r="I9" s="259">
        <f t="shared" si="2"/>
        <v>-48105161.822350025</v>
      </c>
      <c r="J9" s="260">
        <f t="shared" si="3"/>
        <v>-2.4462738015969987E-2</v>
      </c>
      <c r="K9" s="194">
        <f t="shared" si="4"/>
        <v>5250273145.9805145</v>
      </c>
      <c r="L9" s="194">
        <f t="shared" si="5"/>
        <v>3310676098.7600002</v>
      </c>
      <c r="M9" s="193">
        <f t="shared" si="6"/>
        <v>1939597047.2205143</v>
      </c>
      <c r="N9" s="247">
        <f t="shared" si="7"/>
        <v>0.58586131332720282</v>
      </c>
    </row>
    <row r="10" spans="1:14" ht="25.5" customHeight="1" x14ac:dyDescent="0.5">
      <c r="A10" s="175">
        <v>64</v>
      </c>
      <c r="B10" s="176" t="s">
        <v>70</v>
      </c>
      <c r="C10" s="256">
        <v>3121910166.5219641</v>
      </c>
      <c r="D10" s="253">
        <v>822004629.82000005</v>
      </c>
      <c r="E10" s="254">
        <f t="shared" si="0"/>
        <v>2299905536.7019639</v>
      </c>
      <c r="F10" s="255">
        <f t="shared" si="1"/>
        <v>2.797922850149384</v>
      </c>
      <c r="G10" s="261">
        <v>1348059078.2272129</v>
      </c>
      <c r="H10" s="258">
        <v>987113519.88999999</v>
      </c>
      <c r="I10" s="259">
        <f t="shared" si="2"/>
        <v>360945558.33721292</v>
      </c>
      <c r="J10" s="260">
        <f t="shared" si="3"/>
        <v>0.36565759769700579</v>
      </c>
      <c r="K10" s="194">
        <f t="shared" si="4"/>
        <v>4469969244.749177</v>
      </c>
      <c r="L10" s="194">
        <f t="shared" si="5"/>
        <v>1809118149.71</v>
      </c>
      <c r="M10" s="193">
        <f t="shared" si="6"/>
        <v>2660851095.0391769</v>
      </c>
      <c r="N10" s="247">
        <f t="shared" si="7"/>
        <v>1.4708000665770276</v>
      </c>
    </row>
    <row r="11" spans="1:14" ht="25.5" customHeight="1" x14ac:dyDescent="0.5">
      <c r="A11" s="175">
        <v>64</v>
      </c>
      <c r="B11" s="176" t="s">
        <v>71</v>
      </c>
      <c r="C11" s="256">
        <v>4343966084.9055214</v>
      </c>
      <c r="D11" s="253">
        <v>1370427540.21</v>
      </c>
      <c r="E11" s="254">
        <f t="shared" si="0"/>
        <v>2973538544.6955214</v>
      </c>
      <c r="F11" s="255">
        <f t="shared" si="1"/>
        <v>2.1697889581523335</v>
      </c>
      <c r="G11" s="261">
        <v>1663359813.6900001</v>
      </c>
      <c r="H11" s="258">
        <v>1085418425.1900001</v>
      </c>
      <c r="I11" s="259">
        <f t="shared" si="2"/>
        <v>577941388.5</v>
      </c>
      <c r="J11" s="260">
        <f t="shared" si="3"/>
        <v>0.5324595336575686</v>
      </c>
      <c r="K11" s="194">
        <f t="shared" si="4"/>
        <v>6007325898.5955219</v>
      </c>
      <c r="L11" s="194">
        <f t="shared" si="5"/>
        <v>2455845965.4000001</v>
      </c>
      <c r="M11" s="193">
        <f t="shared" si="6"/>
        <v>3551479933.1955218</v>
      </c>
      <c r="N11" s="247">
        <f t="shared" si="7"/>
        <v>1.446133016171097</v>
      </c>
    </row>
    <row r="12" spans="1:14" ht="25.5" customHeight="1" x14ac:dyDescent="0.5">
      <c r="A12" s="175">
        <v>64</v>
      </c>
      <c r="B12" s="176" t="s">
        <v>72</v>
      </c>
      <c r="C12" s="256">
        <v>5187952081.7369022</v>
      </c>
      <c r="D12" s="253">
        <v>905808680.84000003</v>
      </c>
      <c r="E12" s="254">
        <f t="shared" si="0"/>
        <v>4282143400.8969021</v>
      </c>
      <c r="F12" s="255">
        <f t="shared" si="1"/>
        <v>4.7274258808447982</v>
      </c>
      <c r="G12" s="261">
        <v>1769394281.7461443</v>
      </c>
      <c r="H12" s="258">
        <v>822926115.41999996</v>
      </c>
      <c r="I12" s="259">
        <f t="shared" si="2"/>
        <v>946468166.32614434</v>
      </c>
      <c r="J12" s="260">
        <f t="shared" si="3"/>
        <v>1.1501253254590078</v>
      </c>
      <c r="K12" s="194">
        <f t="shared" si="4"/>
        <v>6957346363.4830465</v>
      </c>
      <c r="L12" s="194">
        <f t="shared" si="5"/>
        <v>1728734796.26</v>
      </c>
      <c r="M12" s="193">
        <f t="shared" si="6"/>
        <v>5228611567.2230463</v>
      </c>
      <c r="N12" s="247">
        <f t="shared" si="7"/>
        <v>3.0245307600302782</v>
      </c>
    </row>
    <row r="13" spans="1:14" ht="25.5" customHeight="1" x14ac:dyDescent="0.5">
      <c r="A13" s="175">
        <v>64</v>
      </c>
      <c r="B13" s="176" t="s">
        <v>73</v>
      </c>
      <c r="C13" s="256">
        <v>8533224093.2582026</v>
      </c>
      <c r="D13" s="253">
        <v>1247956270.3499999</v>
      </c>
      <c r="E13" s="254">
        <f t="shared" si="0"/>
        <v>7285267822.9082031</v>
      </c>
      <c r="F13" s="255">
        <f t="shared" si="1"/>
        <v>5.8377588990878566</v>
      </c>
      <c r="G13" s="261">
        <v>2077484029.47</v>
      </c>
      <c r="H13" s="258">
        <v>1600073080.0391455</v>
      </c>
      <c r="I13" s="259">
        <f t="shared" si="2"/>
        <v>477410949.43085456</v>
      </c>
      <c r="J13" s="260">
        <f t="shared" si="3"/>
        <v>0.29836821541874503</v>
      </c>
      <c r="K13" s="194">
        <f t="shared" si="4"/>
        <v>10610708122.728203</v>
      </c>
      <c r="L13" s="194">
        <f t="shared" si="5"/>
        <v>2848029350.3891454</v>
      </c>
      <c r="M13" s="193">
        <f t="shared" si="6"/>
        <v>7762678772.3390579</v>
      </c>
      <c r="N13" s="247">
        <f t="shared" si="7"/>
        <v>2.7256315919912799</v>
      </c>
    </row>
    <row r="14" spans="1:14" ht="25.5" customHeight="1" x14ac:dyDescent="0.5">
      <c r="A14" s="175">
        <v>64</v>
      </c>
      <c r="B14" s="176" t="s">
        <v>74</v>
      </c>
      <c r="C14" s="256">
        <v>5888403805.7643909</v>
      </c>
      <c r="D14" s="253">
        <v>1546673461.3699999</v>
      </c>
      <c r="E14" s="254">
        <f t="shared" si="0"/>
        <v>4341730344.3943911</v>
      </c>
      <c r="F14" s="255">
        <f t="shared" si="1"/>
        <v>2.8071409077832166</v>
      </c>
      <c r="G14" s="261">
        <v>2445668492.2800002</v>
      </c>
      <c r="H14" s="258">
        <v>1438217113.72</v>
      </c>
      <c r="I14" s="259">
        <f t="shared" si="2"/>
        <v>1007451378.5600002</v>
      </c>
      <c r="J14" s="260">
        <f t="shared" si="3"/>
        <v>0.70048629580981081</v>
      </c>
      <c r="K14" s="194">
        <f t="shared" si="4"/>
        <v>8334072298.0443916</v>
      </c>
      <c r="L14" s="194">
        <f t="shared" si="5"/>
        <v>2984890575.0900002</v>
      </c>
      <c r="M14" s="193">
        <f t="shared" si="6"/>
        <v>5349181722.9543915</v>
      </c>
      <c r="N14" s="247">
        <f t="shared" si="7"/>
        <v>1.7920863724771898</v>
      </c>
    </row>
    <row r="15" spans="1:14" ht="25.5" customHeight="1" x14ac:dyDescent="0.5">
      <c r="A15" s="175">
        <v>64</v>
      </c>
      <c r="B15" s="176" t="s">
        <v>75</v>
      </c>
      <c r="C15" s="256">
        <v>5569852436.9174328</v>
      </c>
      <c r="D15" s="253">
        <v>1965241690.5899999</v>
      </c>
      <c r="E15" s="254">
        <f t="shared" si="0"/>
        <v>3604610746.3274326</v>
      </c>
      <c r="F15" s="255">
        <f t="shared" si="1"/>
        <v>1.8341819042345198</v>
      </c>
      <c r="G15" s="261">
        <v>1671781599.8</v>
      </c>
      <c r="H15" s="258">
        <v>2092687872.8599999</v>
      </c>
      <c r="I15" s="259">
        <f t="shared" si="2"/>
        <v>-420906273.05999994</v>
      </c>
      <c r="J15" s="260">
        <f t="shared" si="3"/>
        <v>-0.20113189287266364</v>
      </c>
      <c r="K15" s="194">
        <f t="shared" si="4"/>
        <v>7241634036.717433</v>
      </c>
      <c r="L15" s="194">
        <f t="shared" si="5"/>
        <v>4057929563.4499998</v>
      </c>
      <c r="M15" s="193">
        <f t="shared" si="6"/>
        <v>3183704473.2674332</v>
      </c>
      <c r="N15" s="247">
        <f t="shared" si="7"/>
        <v>0.78456375929815025</v>
      </c>
    </row>
    <row r="16" spans="1:14" ht="25.5" customHeight="1" x14ac:dyDescent="0.5">
      <c r="A16" s="175">
        <v>64</v>
      </c>
      <c r="B16" s="176" t="s">
        <v>76</v>
      </c>
      <c r="C16" s="256">
        <v>6595115844.447753</v>
      </c>
      <c r="D16" s="253">
        <v>2665926496.8800001</v>
      </c>
      <c r="E16" s="254">
        <f t="shared" si="0"/>
        <v>3929189347.5677528</v>
      </c>
      <c r="F16" s="255">
        <f t="shared" si="1"/>
        <v>1.4738550939668369</v>
      </c>
      <c r="G16" s="261">
        <v>1484767995.95</v>
      </c>
      <c r="H16" s="258">
        <v>1382714326.5699999</v>
      </c>
      <c r="I16" s="259">
        <f t="shared" si="2"/>
        <v>102053669.38000011</v>
      </c>
      <c r="J16" s="260">
        <f t="shared" si="3"/>
        <v>7.3806763565658073E-2</v>
      </c>
      <c r="K16" s="194">
        <f>IF(C16&gt;0,C16+H16,0)</f>
        <v>7977830171.0177526</v>
      </c>
      <c r="L16" s="194">
        <f t="shared" si="5"/>
        <v>4048640823.4499998</v>
      </c>
      <c r="M16" s="193">
        <f t="shared" si="6"/>
        <v>3929189347.5677528</v>
      </c>
      <c r="N16" s="247">
        <f t="shared" si="7"/>
        <v>0.97049590687561715</v>
      </c>
    </row>
    <row r="17" spans="1:14" ht="25.5" customHeight="1" x14ac:dyDescent="0.5">
      <c r="A17" s="177">
        <v>64</v>
      </c>
      <c r="B17" s="178" t="s">
        <v>77</v>
      </c>
      <c r="C17" s="257">
        <v>7353519960.4547424</v>
      </c>
      <c r="D17" s="257">
        <v>2004712793.8499999</v>
      </c>
      <c r="E17" s="254">
        <f t="shared" si="0"/>
        <v>5348807166.6047421</v>
      </c>
      <c r="F17" s="255">
        <f t="shared" si="1"/>
        <v>2.6681164419230821</v>
      </c>
      <c r="G17" s="262">
        <v>2807946696.7343745</v>
      </c>
      <c r="H17" s="262">
        <v>1462732860.29</v>
      </c>
      <c r="I17" s="263">
        <f>IF(G17&gt;0,G17-H17,0)</f>
        <v>1345213836.4443746</v>
      </c>
      <c r="J17" s="260">
        <f t="shared" si="3"/>
        <v>0.91965790402608016</v>
      </c>
      <c r="K17" s="196">
        <f>IF(C17&gt;0,C17+G17,0)</f>
        <v>10161466657.189117</v>
      </c>
      <c r="L17" s="194">
        <f t="shared" si="5"/>
        <v>3467445654.1399999</v>
      </c>
      <c r="M17" s="195">
        <f>IF(C17&gt;0,K17-L17,0)</f>
        <v>6694021003.049118</v>
      </c>
      <c r="N17" s="247">
        <f t="shared" si="7"/>
        <v>1.9305337907911282</v>
      </c>
    </row>
    <row r="18" spans="1:14" s="12" customFormat="1" ht="25.5" customHeight="1" x14ac:dyDescent="0.5">
      <c r="A18" s="179"/>
      <c r="B18" s="180" t="s">
        <v>1</v>
      </c>
      <c r="C18" s="181"/>
      <c r="D18" s="182"/>
      <c r="E18" s="183"/>
      <c r="F18" s="184"/>
      <c r="G18" s="182"/>
      <c r="H18" s="181"/>
      <c r="I18" s="185"/>
      <c r="J18" s="184"/>
      <c r="K18" s="182"/>
      <c r="L18" s="182"/>
      <c r="M18" s="185"/>
      <c r="N18" s="186"/>
    </row>
    <row r="20" spans="1:14" ht="25.5" customHeight="1" x14ac:dyDescent="0.5">
      <c r="A20" s="51" t="s">
        <v>28</v>
      </c>
    </row>
    <row r="21" spans="1:14" ht="25.5" customHeight="1" x14ac:dyDescent="0.5">
      <c r="G21" s="18"/>
      <c r="H21" s="50"/>
    </row>
    <row r="22" spans="1:14" ht="25.5" customHeight="1" x14ac:dyDescent="0.5">
      <c r="H22" s="50"/>
    </row>
  </sheetData>
  <mergeCells count="7">
    <mergeCell ref="B1:N1"/>
    <mergeCell ref="B2:N2"/>
    <mergeCell ref="I3:J3"/>
    <mergeCell ref="M3:N3"/>
    <mergeCell ref="C4:F4"/>
    <mergeCell ref="G4:J4"/>
    <mergeCell ref="K4:N4"/>
  </mergeCells>
  <conditionalFormatting sqref="D17 H17:I17 K16:K17 M17">
    <cfRule type="cellIs" dxfId="24" priority="3" stopIfTrue="1" operator="equal">
      <formula>0</formula>
    </cfRule>
  </conditionalFormatting>
  <pageMargins left="0.15748031496062992" right="0.15748031496062992" top="0.74803149606299213" bottom="0.74803149606299213" header="0.31496062992125984" footer="0.31496062992125984"/>
  <pageSetup paperSize="9" scale="55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23"/>
  <sheetViews>
    <sheetView zoomScale="80" zoomScaleNormal="80" workbookViewId="0">
      <selection activeCell="J16" sqref="J16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4.710937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166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49" t="s">
        <v>4</v>
      </c>
      <c r="J5" s="249" t="s">
        <v>47</v>
      </c>
      <c r="K5" s="249" t="s">
        <v>6</v>
      </c>
    </row>
    <row r="6" spans="1:11" s="3" customFormat="1" ht="29.25" customHeight="1" x14ac:dyDescent="0.35">
      <c r="A6" s="99">
        <v>1</v>
      </c>
      <c r="B6" s="103">
        <v>38180000</v>
      </c>
      <c r="C6" s="104" t="s">
        <v>162</v>
      </c>
      <c r="D6" s="142">
        <v>1205843703.0869997</v>
      </c>
      <c r="E6" s="246">
        <v>698567</v>
      </c>
      <c r="F6" s="225"/>
      <c r="G6" s="122">
        <v>1</v>
      </c>
      <c r="H6" s="103">
        <v>85414021</v>
      </c>
      <c r="I6" s="104" t="s">
        <v>8</v>
      </c>
      <c r="J6" s="142">
        <v>1326102724.2211499</v>
      </c>
      <c r="K6" s="246">
        <v>480386.87</v>
      </c>
    </row>
    <row r="7" spans="1:11" s="3" customFormat="1" ht="29.25" customHeight="1" x14ac:dyDescent="0.35">
      <c r="A7" s="99">
        <v>2</v>
      </c>
      <c r="B7" s="103">
        <v>84717010</v>
      </c>
      <c r="C7" s="104" t="s">
        <v>104</v>
      </c>
      <c r="D7" s="142">
        <v>951180047.83000004</v>
      </c>
      <c r="E7" s="246">
        <v>389504.30000000005</v>
      </c>
      <c r="F7" s="225"/>
      <c r="G7" s="122">
        <v>2</v>
      </c>
      <c r="H7" s="103">
        <v>21069099</v>
      </c>
      <c r="I7" s="104" t="s">
        <v>17</v>
      </c>
      <c r="J7" s="142">
        <v>165590351.40702999</v>
      </c>
      <c r="K7" s="246">
        <v>153199.10999999999</v>
      </c>
    </row>
    <row r="8" spans="1:11" s="3" customFormat="1" ht="30" customHeight="1" x14ac:dyDescent="0.35">
      <c r="A8" s="99">
        <v>3</v>
      </c>
      <c r="B8" s="103">
        <v>55142300</v>
      </c>
      <c r="C8" s="104" t="s">
        <v>143</v>
      </c>
      <c r="D8" s="142">
        <v>506359030.3211059</v>
      </c>
      <c r="E8" s="246">
        <v>1526463.6399999997</v>
      </c>
      <c r="F8" s="225"/>
      <c r="G8" s="122">
        <v>3</v>
      </c>
      <c r="H8" s="103">
        <v>85076090</v>
      </c>
      <c r="I8" s="104" t="s">
        <v>9</v>
      </c>
      <c r="J8" s="142">
        <v>142335981.88078201</v>
      </c>
      <c r="K8" s="246">
        <v>187963.08000000002</v>
      </c>
    </row>
    <row r="9" spans="1:11" s="14" customFormat="1" ht="29.25" customHeight="1" x14ac:dyDescent="0.35">
      <c r="A9" s="99">
        <v>4</v>
      </c>
      <c r="B9" s="103">
        <v>85340090</v>
      </c>
      <c r="C9" s="104" t="s">
        <v>81</v>
      </c>
      <c r="D9" s="142">
        <v>480575034.36519986</v>
      </c>
      <c r="E9" s="246">
        <v>294039.56699999992</v>
      </c>
      <c r="F9" s="225"/>
      <c r="G9" s="122">
        <v>4</v>
      </c>
      <c r="H9" s="103">
        <v>85369099</v>
      </c>
      <c r="I9" s="104" t="s">
        <v>153</v>
      </c>
      <c r="J9" s="142">
        <v>118331768.54675001</v>
      </c>
      <c r="K9" s="246">
        <v>95509.48000000001</v>
      </c>
    </row>
    <row r="10" spans="1:11" s="14" customFormat="1" ht="29.25" customHeight="1" x14ac:dyDescent="0.35">
      <c r="A10" s="99">
        <v>5</v>
      </c>
      <c r="B10" s="103">
        <v>62029990</v>
      </c>
      <c r="C10" s="104" t="s">
        <v>156</v>
      </c>
      <c r="D10" s="142">
        <v>247072465.8481499</v>
      </c>
      <c r="E10" s="246">
        <v>682975.7699999999</v>
      </c>
      <c r="F10" s="225"/>
      <c r="G10" s="122">
        <v>5</v>
      </c>
      <c r="H10" s="103">
        <v>87082919</v>
      </c>
      <c r="I10" s="104" t="s">
        <v>124</v>
      </c>
      <c r="J10" s="142">
        <v>116436447.44999999</v>
      </c>
      <c r="K10" s="246">
        <v>542212.5</v>
      </c>
    </row>
    <row r="11" spans="1:11" s="14" customFormat="1" ht="29.25" customHeight="1" x14ac:dyDescent="0.35">
      <c r="A11" s="99">
        <v>6</v>
      </c>
      <c r="B11" s="103">
        <v>85176210</v>
      </c>
      <c r="C11" s="104" t="s">
        <v>167</v>
      </c>
      <c r="D11" s="142">
        <v>246165542.95144996</v>
      </c>
      <c r="E11" s="246">
        <v>61741.030000000006</v>
      </c>
      <c r="F11" s="225"/>
      <c r="G11" s="122">
        <v>6</v>
      </c>
      <c r="H11" s="103">
        <v>84749010</v>
      </c>
      <c r="I11" s="104" t="s">
        <v>125</v>
      </c>
      <c r="J11" s="142">
        <v>103299806.866634</v>
      </c>
      <c r="K11" s="246">
        <v>73059.990000000005</v>
      </c>
    </row>
    <row r="12" spans="1:11" s="3" customFormat="1" ht="29.25" customHeight="1" x14ac:dyDescent="0.35">
      <c r="A12" s="99">
        <v>7</v>
      </c>
      <c r="B12" s="103">
        <v>85176249</v>
      </c>
      <c r="C12" s="104" t="s">
        <v>168</v>
      </c>
      <c r="D12" s="142">
        <v>230336839.29409999</v>
      </c>
      <c r="E12" s="246">
        <v>56956.46</v>
      </c>
      <c r="F12" s="225"/>
      <c r="G12" s="122">
        <v>7</v>
      </c>
      <c r="H12" s="103">
        <v>60062200</v>
      </c>
      <c r="I12" s="104" t="s">
        <v>119</v>
      </c>
      <c r="J12" s="142">
        <v>77232427.172099963</v>
      </c>
      <c r="K12" s="246">
        <v>396845.71</v>
      </c>
    </row>
    <row r="13" spans="1:11" s="3" customFormat="1" ht="30" customHeight="1" x14ac:dyDescent="0.35">
      <c r="A13" s="99">
        <v>8</v>
      </c>
      <c r="B13" s="103">
        <v>85362019</v>
      </c>
      <c r="C13" s="104" t="s">
        <v>82</v>
      </c>
      <c r="D13" s="142">
        <v>217745069.21672198</v>
      </c>
      <c r="E13" s="246">
        <v>184326.03</v>
      </c>
      <c r="F13" s="225"/>
      <c r="G13" s="122">
        <v>8</v>
      </c>
      <c r="H13" s="103">
        <v>63090000</v>
      </c>
      <c r="I13" s="104" t="s">
        <v>160</v>
      </c>
      <c r="J13" s="142">
        <v>49122908.314399987</v>
      </c>
      <c r="K13" s="246">
        <v>21401.199999999997</v>
      </c>
    </row>
    <row r="14" spans="1:11" ht="26.25" customHeight="1" x14ac:dyDescent="0.35">
      <c r="A14" s="99">
        <v>9</v>
      </c>
      <c r="B14" s="103">
        <v>90328990</v>
      </c>
      <c r="C14" s="104" t="s">
        <v>41</v>
      </c>
      <c r="D14" s="142">
        <v>213475523.30869997</v>
      </c>
      <c r="E14" s="246">
        <v>85220.3</v>
      </c>
      <c r="F14" s="225"/>
      <c r="G14" s="122">
        <v>9</v>
      </c>
      <c r="H14" s="103">
        <v>87089495</v>
      </c>
      <c r="I14" s="104" t="s">
        <v>154</v>
      </c>
      <c r="J14" s="142">
        <v>46827784.612900004</v>
      </c>
      <c r="K14" s="246">
        <v>85344</v>
      </c>
    </row>
    <row r="15" spans="1:11" ht="30.75" customHeight="1" x14ac:dyDescent="0.35">
      <c r="A15" s="227">
        <v>10</v>
      </c>
      <c r="B15" s="103">
        <v>84862011</v>
      </c>
      <c r="C15" s="104" t="s">
        <v>133</v>
      </c>
      <c r="D15" s="142">
        <v>210193593.16150001</v>
      </c>
      <c r="E15" s="246">
        <v>88185.098000000013</v>
      </c>
      <c r="F15" s="225"/>
      <c r="G15" s="230">
        <v>10</v>
      </c>
      <c r="H15" s="103">
        <v>84314300</v>
      </c>
      <c r="I15" s="104" t="s">
        <v>170</v>
      </c>
      <c r="J15" s="142">
        <v>38724939.994199999</v>
      </c>
      <c r="K15" s="246">
        <v>100850</v>
      </c>
    </row>
    <row r="16" spans="1:11" ht="29.25" customHeight="1" x14ac:dyDescent="0.5">
      <c r="A16" s="99"/>
      <c r="B16" s="99"/>
      <c r="C16" s="248" t="s">
        <v>48</v>
      </c>
      <c r="D16" s="231">
        <f>SUM(D6:D15)</f>
        <v>4508946849.3839273</v>
      </c>
      <c r="E16" s="232"/>
      <c r="F16" s="233"/>
      <c r="G16" s="230"/>
      <c r="H16" s="119"/>
      <c r="I16" s="234" t="s">
        <v>48</v>
      </c>
      <c r="J16" s="231">
        <f>SUM(J6:J15)</f>
        <v>2184005140.4659462</v>
      </c>
      <c r="K16" s="235"/>
    </row>
    <row r="17" spans="1:11" x14ac:dyDescent="0.5">
      <c r="A17" s="11"/>
      <c r="B17" s="11"/>
      <c r="C17" s="10"/>
      <c r="D17" s="10"/>
      <c r="E17" s="10"/>
      <c r="F17" s="10"/>
      <c r="J17" s="290"/>
      <c r="K17" s="3"/>
    </row>
    <row r="18" spans="1:11" ht="26.25" x14ac:dyDescent="0.5">
      <c r="A18" s="51" t="s">
        <v>62</v>
      </c>
      <c r="J18" s="290"/>
    </row>
    <row r="19" spans="1:11" x14ac:dyDescent="0.5">
      <c r="J19" s="290"/>
    </row>
    <row r="20" spans="1:11" x14ac:dyDescent="0.5">
      <c r="J20" s="290"/>
    </row>
    <row r="21" spans="1:11" x14ac:dyDescent="0.5">
      <c r="J21" s="290"/>
    </row>
    <row r="22" spans="1:11" x14ac:dyDescent="0.5">
      <c r="J22" s="290"/>
    </row>
    <row r="23" spans="1:11" x14ac:dyDescent="0.5">
      <c r="J23" s="290"/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60" zoomScaleNormal="60" workbookViewId="0">
      <selection activeCell="D6" sqref="D6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4.710937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158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38" t="s">
        <v>4</v>
      </c>
      <c r="J5" s="238" t="s">
        <v>47</v>
      </c>
      <c r="K5" s="238" t="s">
        <v>6</v>
      </c>
    </row>
    <row r="6" spans="1:11" s="3" customFormat="1" ht="29.25" customHeight="1" x14ac:dyDescent="0.35">
      <c r="A6" s="99">
        <v>1</v>
      </c>
      <c r="B6" s="103">
        <v>38180000</v>
      </c>
      <c r="C6" s="104" t="s">
        <v>162</v>
      </c>
      <c r="D6" s="142">
        <v>1306867886.08974</v>
      </c>
      <c r="E6" s="246">
        <v>777935</v>
      </c>
      <c r="F6" s="225"/>
      <c r="G6" s="122">
        <v>1</v>
      </c>
      <c r="H6" s="119">
        <v>85414021</v>
      </c>
      <c r="I6" s="236" t="s">
        <v>8</v>
      </c>
      <c r="J6" s="142">
        <v>213990034.266572</v>
      </c>
      <c r="K6" s="224">
        <v>83790</v>
      </c>
    </row>
    <row r="7" spans="1:11" s="3" customFormat="1" ht="29.25" customHeight="1" x14ac:dyDescent="0.35">
      <c r="A7" s="99">
        <v>2</v>
      </c>
      <c r="B7" s="103">
        <v>84717010</v>
      </c>
      <c r="C7" s="104" t="s">
        <v>104</v>
      </c>
      <c r="D7" s="142">
        <v>793349750.2883997</v>
      </c>
      <c r="E7" s="246">
        <v>363335</v>
      </c>
      <c r="F7" s="225"/>
      <c r="G7" s="122">
        <v>2</v>
      </c>
      <c r="H7" s="119">
        <v>84733090</v>
      </c>
      <c r="I7" s="236" t="s">
        <v>128</v>
      </c>
      <c r="J7" s="142">
        <v>180764258.48658395</v>
      </c>
      <c r="K7" s="224">
        <v>139485.70500000287</v>
      </c>
    </row>
    <row r="8" spans="1:11" s="3" customFormat="1" ht="30" customHeight="1" x14ac:dyDescent="0.35">
      <c r="A8" s="99">
        <v>3</v>
      </c>
      <c r="B8" s="103">
        <v>55142300</v>
      </c>
      <c r="C8" s="104" t="s">
        <v>143</v>
      </c>
      <c r="D8" s="142">
        <v>576297271.3476001</v>
      </c>
      <c r="E8" s="246">
        <v>2048090.7639999997</v>
      </c>
      <c r="F8" s="225"/>
      <c r="G8" s="122">
        <v>3</v>
      </c>
      <c r="H8" s="109">
        <v>85369099</v>
      </c>
      <c r="I8" s="114" t="s">
        <v>153</v>
      </c>
      <c r="J8" s="142">
        <v>153584022.99571598</v>
      </c>
      <c r="K8" s="224">
        <v>126891.35999999997</v>
      </c>
    </row>
    <row r="9" spans="1:11" s="14" customFormat="1" ht="29.25" customHeight="1" x14ac:dyDescent="0.35">
      <c r="A9" s="99">
        <v>4</v>
      </c>
      <c r="B9" s="103">
        <v>85340090</v>
      </c>
      <c r="C9" s="104" t="s">
        <v>81</v>
      </c>
      <c r="D9" s="142">
        <v>419256648.57102007</v>
      </c>
      <c r="E9" s="246">
        <v>228526.20499999996</v>
      </c>
      <c r="F9" s="225"/>
      <c r="G9" s="122">
        <v>4</v>
      </c>
      <c r="H9" s="119">
        <v>85076090</v>
      </c>
      <c r="I9" s="236" t="s">
        <v>9</v>
      </c>
      <c r="J9" s="142">
        <v>127128497.91349199</v>
      </c>
      <c r="K9" s="224">
        <v>161763.96</v>
      </c>
    </row>
    <row r="10" spans="1:11" s="14" customFormat="1" ht="29.25" customHeight="1" x14ac:dyDescent="0.35">
      <c r="A10" s="99">
        <v>5</v>
      </c>
      <c r="B10" s="103">
        <v>85362019</v>
      </c>
      <c r="C10" s="104" t="s">
        <v>82</v>
      </c>
      <c r="D10" s="142">
        <v>346353814.86448193</v>
      </c>
      <c r="E10" s="246">
        <v>327606.52</v>
      </c>
      <c r="F10" s="225"/>
      <c r="G10" s="122">
        <v>5</v>
      </c>
      <c r="H10" s="119">
        <v>60062200</v>
      </c>
      <c r="I10" s="236" t="s">
        <v>119</v>
      </c>
      <c r="J10" s="142">
        <v>77012545.014840007</v>
      </c>
      <c r="K10" s="224">
        <v>371516.3299999999</v>
      </c>
    </row>
    <row r="11" spans="1:11" s="14" customFormat="1" ht="29.25" customHeight="1" x14ac:dyDescent="0.35">
      <c r="A11" s="99">
        <v>6</v>
      </c>
      <c r="B11" s="103">
        <v>85176210</v>
      </c>
      <c r="C11" s="104" t="s">
        <v>164</v>
      </c>
      <c r="D11" s="142">
        <v>277295039.41166401</v>
      </c>
      <c r="E11" s="246">
        <v>57162</v>
      </c>
      <c r="F11" s="225"/>
      <c r="G11" s="122">
        <v>6</v>
      </c>
      <c r="H11" s="119">
        <v>72106191</v>
      </c>
      <c r="I11" s="236" t="s">
        <v>159</v>
      </c>
      <c r="J11" s="142">
        <v>73920043.468464002</v>
      </c>
      <c r="K11" s="224">
        <v>332638</v>
      </c>
    </row>
    <row r="12" spans="1:11" s="3" customFormat="1" ht="29.25" customHeight="1" x14ac:dyDescent="0.5">
      <c r="A12" s="99">
        <v>7</v>
      </c>
      <c r="B12" s="99">
        <v>85371099</v>
      </c>
      <c r="C12" s="115" t="s">
        <v>21</v>
      </c>
      <c r="D12" s="142">
        <v>217881704.44348797</v>
      </c>
      <c r="E12" s="251">
        <v>168925.06</v>
      </c>
      <c r="F12" s="225"/>
      <c r="G12" s="122">
        <v>7</v>
      </c>
      <c r="H12" s="119">
        <v>87082919</v>
      </c>
      <c r="I12" s="236" t="s">
        <v>124</v>
      </c>
      <c r="J12" s="142">
        <v>61351345.885692</v>
      </c>
      <c r="K12" s="224">
        <v>323810.36</v>
      </c>
    </row>
    <row r="13" spans="1:11" s="3" customFormat="1" ht="40.5" customHeight="1" x14ac:dyDescent="0.5">
      <c r="A13" s="122">
        <v>8</v>
      </c>
      <c r="B13" s="119">
        <v>84862011</v>
      </c>
      <c r="C13" s="250" t="s">
        <v>165</v>
      </c>
      <c r="D13" s="142">
        <v>201120453.48313197</v>
      </c>
      <c r="E13" s="224">
        <v>86608</v>
      </c>
      <c r="F13" s="225"/>
      <c r="G13" s="122">
        <v>8</v>
      </c>
      <c r="H13" s="119">
        <v>63090000</v>
      </c>
      <c r="I13" s="236" t="s">
        <v>160</v>
      </c>
      <c r="J13" s="142">
        <v>53264471.696400017</v>
      </c>
      <c r="K13" s="224">
        <v>23143.7</v>
      </c>
    </row>
    <row r="14" spans="1:11" ht="26.25" customHeight="1" x14ac:dyDescent="0.35">
      <c r="A14" s="99">
        <v>9</v>
      </c>
      <c r="B14" s="103">
        <v>90308290</v>
      </c>
      <c r="C14" s="104" t="s">
        <v>20</v>
      </c>
      <c r="D14" s="142">
        <v>177194429.5896</v>
      </c>
      <c r="E14" s="246">
        <v>90240</v>
      </c>
      <c r="F14" s="225"/>
      <c r="G14" s="122">
        <v>9</v>
      </c>
      <c r="H14" s="119">
        <v>24022090</v>
      </c>
      <c r="I14" s="236" t="s">
        <v>101</v>
      </c>
      <c r="J14" s="142">
        <v>53142352.020000003</v>
      </c>
      <c r="K14" s="224">
        <v>109676.5</v>
      </c>
    </row>
    <row r="15" spans="1:11" ht="29.25" customHeight="1" x14ac:dyDescent="0.35">
      <c r="A15" s="227">
        <v>10</v>
      </c>
      <c r="B15" s="103">
        <v>84718010</v>
      </c>
      <c r="C15" s="104" t="s">
        <v>163</v>
      </c>
      <c r="D15" s="142">
        <v>162462315.70464</v>
      </c>
      <c r="E15" s="246">
        <v>81884.409999999989</v>
      </c>
      <c r="F15" s="225"/>
      <c r="G15" s="230">
        <v>10</v>
      </c>
      <c r="H15" s="99">
        <v>85235200</v>
      </c>
      <c r="I15" s="245" t="s">
        <v>161</v>
      </c>
      <c r="J15" s="142">
        <v>36715589.225999996</v>
      </c>
      <c r="K15" s="224">
        <v>77414.399999999994</v>
      </c>
    </row>
    <row r="16" spans="1:11" ht="29.25" customHeight="1" x14ac:dyDescent="0.5">
      <c r="A16" s="99"/>
      <c r="B16" s="99"/>
      <c r="C16" s="237" t="s">
        <v>48</v>
      </c>
      <c r="D16" s="231">
        <f>SUM(D6:D15)</f>
        <v>4478079313.793766</v>
      </c>
      <c r="E16" s="232"/>
      <c r="F16" s="233"/>
      <c r="G16" s="230"/>
      <c r="H16" s="119"/>
      <c r="I16" s="234" t="s">
        <v>48</v>
      </c>
      <c r="J16" s="231">
        <f>SUM(J6:J15)</f>
        <v>1030873160.9737599</v>
      </c>
      <c r="K16" s="235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70" zoomScaleNormal="70" workbookViewId="0">
      <selection activeCell="I11" sqref="I11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4.710937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152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23" t="s">
        <v>4</v>
      </c>
      <c r="J5" s="223" t="s">
        <v>47</v>
      </c>
      <c r="K5" s="223" t="s">
        <v>6</v>
      </c>
    </row>
    <row r="6" spans="1:11" s="3" customFormat="1" ht="29.25" customHeight="1" x14ac:dyDescent="0.35">
      <c r="A6" s="99">
        <v>1</v>
      </c>
      <c r="B6" s="239">
        <v>84717010</v>
      </c>
      <c r="C6" s="240" t="s">
        <v>104</v>
      </c>
      <c r="D6" s="142">
        <v>997654879.34000027</v>
      </c>
      <c r="E6" s="241">
        <v>447734.1</v>
      </c>
      <c r="F6" s="225"/>
      <c r="G6" s="122">
        <v>1</v>
      </c>
      <c r="H6" s="99">
        <v>85414021</v>
      </c>
      <c r="I6" s="114" t="s">
        <v>8</v>
      </c>
      <c r="J6" s="142">
        <v>406995107.05469704</v>
      </c>
      <c r="K6" s="224">
        <v>58397.84</v>
      </c>
    </row>
    <row r="7" spans="1:11" s="3" customFormat="1" ht="29.25" customHeight="1" x14ac:dyDescent="0.35">
      <c r="A7" s="99">
        <v>2</v>
      </c>
      <c r="B7" s="239">
        <v>55142300</v>
      </c>
      <c r="C7" s="240" t="s">
        <v>143</v>
      </c>
      <c r="D7" s="142">
        <v>527679822.59845322</v>
      </c>
      <c r="E7" s="241">
        <v>2248868.5699999994</v>
      </c>
      <c r="F7" s="225"/>
      <c r="G7" s="122">
        <v>2</v>
      </c>
      <c r="H7" s="99">
        <v>84733090</v>
      </c>
      <c r="I7" s="114" t="s">
        <v>128</v>
      </c>
      <c r="J7" s="142">
        <v>293784014.76567495</v>
      </c>
      <c r="K7" s="224">
        <v>173568</v>
      </c>
    </row>
    <row r="8" spans="1:11" s="3" customFormat="1" ht="56.25" customHeight="1" x14ac:dyDescent="0.5">
      <c r="A8" s="99">
        <v>3</v>
      </c>
      <c r="B8" s="244">
        <v>85176210</v>
      </c>
      <c r="C8" s="243" t="s">
        <v>155</v>
      </c>
      <c r="D8" s="142">
        <v>302185827.96497899</v>
      </c>
      <c r="E8" s="242">
        <v>59994.32</v>
      </c>
      <c r="F8" s="225"/>
      <c r="G8" s="122">
        <v>3</v>
      </c>
      <c r="H8" s="119">
        <v>84749010</v>
      </c>
      <c r="I8" s="236" t="s">
        <v>125</v>
      </c>
      <c r="J8" s="142">
        <v>255658321.08492294</v>
      </c>
      <c r="K8" s="224">
        <v>100738.69</v>
      </c>
    </row>
    <row r="9" spans="1:11" s="14" customFormat="1" ht="29.25" customHeight="1" x14ac:dyDescent="0.35">
      <c r="A9" s="99">
        <v>4</v>
      </c>
      <c r="B9" s="239">
        <v>85340090</v>
      </c>
      <c r="C9" s="240" t="s">
        <v>81</v>
      </c>
      <c r="D9" s="142">
        <v>270332969.96432298</v>
      </c>
      <c r="E9" s="241">
        <v>132752.42300000001</v>
      </c>
      <c r="F9" s="225"/>
      <c r="G9" s="122">
        <v>4</v>
      </c>
      <c r="H9" s="99">
        <v>85369099</v>
      </c>
      <c r="I9" s="114" t="s">
        <v>153</v>
      </c>
      <c r="J9" s="142">
        <v>74397610.90931201</v>
      </c>
      <c r="K9" s="224">
        <v>91861.72</v>
      </c>
    </row>
    <row r="10" spans="1:11" s="14" customFormat="1" ht="29.25" customHeight="1" x14ac:dyDescent="0.35">
      <c r="A10" s="99">
        <v>5</v>
      </c>
      <c r="B10" s="239">
        <v>85362019</v>
      </c>
      <c r="C10" s="240" t="s">
        <v>82</v>
      </c>
      <c r="D10" s="142">
        <v>242069562.54855499</v>
      </c>
      <c r="E10" s="241">
        <v>327141.63</v>
      </c>
      <c r="F10" s="225"/>
      <c r="G10" s="122">
        <v>5</v>
      </c>
      <c r="H10" s="119">
        <v>85076090</v>
      </c>
      <c r="I10" s="114" t="s">
        <v>9</v>
      </c>
      <c r="J10" s="142">
        <v>72168202.306123003</v>
      </c>
      <c r="K10" s="224">
        <v>130712.05999999998</v>
      </c>
    </row>
    <row r="11" spans="1:11" s="14" customFormat="1" ht="29.25" customHeight="1" x14ac:dyDescent="0.35">
      <c r="A11" s="99">
        <v>6</v>
      </c>
      <c r="B11" s="239">
        <v>38180000</v>
      </c>
      <c r="C11" s="240" t="s">
        <v>94</v>
      </c>
      <c r="D11" s="142">
        <v>209795457.94200003</v>
      </c>
      <c r="E11" s="241">
        <v>139932</v>
      </c>
      <c r="F11" s="225"/>
      <c r="G11" s="122">
        <v>6</v>
      </c>
      <c r="H11" s="226">
        <v>87082919</v>
      </c>
      <c r="I11" s="114" t="s">
        <v>124</v>
      </c>
      <c r="J11" s="142">
        <v>66191985.307000004</v>
      </c>
      <c r="K11" s="224">
        <v>352141.1</v>
      </c>
    </row>
    <row r="12" spans="1:11" s="3" customFormat="1" ht="29.25" customHeight="1" x14ac:dyDescent="0.35">
      <c r="A12" s="99">
        <v>7</v>
      </c>
      <c r="B12" s="239">
        <v>85371099</v>
      </c>
      <c r="C12" s="240" t="s">
        <v>21</v>
      </c>
      <c r="D12" s="142">
        <v>182430667.31654799</v>
      </c>
      <c r="E12" s="241">
        <v>129215.6</v>
      </c>
      <c r="F12" s="225"/>
      <c r="G12" s="122">
        <v>7</v>
      </c>
      <c r="H12" s="99">
        <v>21069099</v>
      </c>
      <c r="I12" s="114" t="s">
        <v>17</v>
      </c>
      <c r="J12" s="142">
        <v>40189434.234600008</v>
      </c>
      <c r="K12" s="224">
        <v>117440</v>
      </c>
    </row>
    <row r="13" spans="1:11" s="3" customFormat="1" ht="29.25" customHeight="1" x14ac:dyDescent="0.35">
      <c r="A13" s="99">
        <v>8</v>
      </c>
      <c r="B13" s="239">
        <v>62029990</v>
      </c>
      <c r="C13" s="240" t="s">
        <v>156</v>
      </c>
      <c r="D13" s="142">
        <v>170081683.270282</v>
      </c>
      <c r="E13" s="241">
        <v>582526.87</v>
      </c>
      <c r="F13" s="225"/>
      <c r="G13" s="122">
        <v>8</v>
      </c>
      <c r="H13" s="119">
        <v>60062200</v>
      </c>
      <c r="I13" s="114" t="s">
        <v>119</v>
      </c>
      <c r="J13" s="142">
        <v>31979658.171164002</v>
      </c>
      <c r="K13" s="224">
        <v>180798.7</v>
      </c>
    </row>
    <row r="14" spans="1:11" ht="50.25" customHeight="1" x14ac:dyDescent="0.5">
      <c r="A14" s="99">
        <v>9</v>
      </c>
      <c r="B14" s="244">
        <v>84862011</v>
      </c>
      <c r="C14" s="243" t="s">
        <v>157</v>
      </c>
      <c r="D14" s="142">
        <v>130101356.21953399</v>
      </c>
      <c r="E14" s="242">
        <v>71071.55</v>
      </c>
      <c r="F14" s="225"/>
      <c r="G14" s="122">
        <v>9</v>
      </c>
      <c r="H14" s="119">
        <v>87089495</v>
      </c>
      <c r="I14" s="236" t="s">
        <v>154</v>
      </c>
      <c r="J14" s="142">
        <v>23880227.149716001</v>
      </c>
      <c r="K14" s="224">
        <v>28448</v>
      </c>
    </row>
    <row r="15" spans="1:11" ht="29.25" customHeight="1" x14ac:dyDescent="0.35">
      <c r="A15" s="227">
        <v>10</v>
      </c>
      <c r="B15" s="239">
        <v>85076090</v>
      </c>
      <c r="C15" s="240" t="s">
        <v>9</v>
      </c>
      <c r="D15" s="142">
        <v>123049037.27083799</v>
      </c>
      <c r="E15" s="241">
        <v>134525.43699999998</v>
      </c>
      <c r="F15" s="225"/>
      <c r="G15" s="230">
        <v>10</v>
      </c>
      <c r="H15" s="99">
        <v>24022090</v>
      </c>
      <c r="I15" s="114" t="s">
        <v>101</v>
      </c>
      <c r="J15" s="142">
        <v>20718183.489</v>
      </c>
      <c r="K15" s="224">
        <v>69693.05</v>
      </c>
    </row>
    <row r="16" spans="1:11" ht="29.25" customHeight="1" x14ac:dyDescent="0.5">
      <c r="A16" s="99"/>
      <c r="B16" s="99"/>
      <c r="C16" s="222" t="s">
        <v>48</v>
      </c>
      <c r="D16" s="231">
        <f>SUM(D6:D15)</f>
        <v>3155381264.4355116</v>
      </c>
      <c r="E16" s="232"/>
      <c r="F16" s="233"/>
      <c r="G16" s="230"/>
      <c r="H16" s="119"/>
      <c r="I16" s="234" t="s">
        <v>48</v>
      </c>
      <c r="J16" s="231">
        <f>SUM(J6:J15)</f>
        <v>1285962744.4722099</v>
      </c>
      <c r="K16" s="235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4" zoomScale="70" zoomScaleNormal="70" workbookViewId="0">
      <selection activeCell="C15" sqref="C15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3.4257812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142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09" t="s">
        <v>4</v>
      </c>
      <c r="J5" s="209" t="s">
        <v>47</v>
      </c>
      <c r="K5" s="209" t="s">
        <v>6</v>
      </c>
    </row>
    <row r="6" spans="1:11" s="3" customFormat="1" ht="29.25" customHeight="1" x14ac:dyDescent="0.5">
      <c r="A6" s="99">
        <v>1</v>
      </c>
      <c r="B6" s="119">
        <v>84717010</v>
      </c>
      <c r="C6" s="236" t="s">
        <v>104</v>
      </c>
      <c r="D6" s="142">
        <v>871424683.22115004</v>
      </c>
      <c r="E6" s="224">
        <v>417632.10000000003</v>
      </c>
      <c r="F6" s="225"/>
      <c r="G6" s="122">
        <v>1</v>
      </c>
      <c r="H6" s="99">
        <v>85414021</v>
      </c>
      <c r="I6" s="115" t="s">
        <v>8</v>
      </c>
      <c r="J6" s="142">
        <v>706091137.29618907</v>
      </c>
      <c r="K6" s="224">
        <v>107343.94</v>
      </c>
    </row>
    <row r="7" spans="1:11" s="3" customFormat="1" ht="29.25" customHeight="1" x14ac:dyDescent="0.5">
      <c r="A7" s="99">
        <v>2</v>
      </c>
      <c r="B7" s="119">
        <v>38180000</v>
      </c>
      <c r="C7" s="236" t="s">
        <v>94</v>
      </c>
      <c r="D7" s="142">
        <v>791501291.38619995</v>
      </c>
      <c r="E7" s="224">
        <v>377766</v>
      </c>
      <c r="F7" s="225"/>
      <c r="G7" s="122">
        <v>2</v>
      </c>
      <c r="H7" s="99">
        <v>84749010</v>
      </c>
      <c r="I7" s="115" t="s">
        <v>125</v>
      </c>
      <c r="J7" s="142">
        <v>353116332.88299906</v>
      </c>
      <c r="K7" s="224">
        <v>214329.80999999997</v>
      </c>
    </row>
    <row r="8" spans="1:11" s="3" customFormat="1" ht="29.25" customHeight="1" x14ac:dyDescent="0.5">
      <c r="A8" s="99">
        <v>3</v>
      </c>
      <c r="B8" s="119">
        <v>85176210</v>
      </c>
      <c r="C8" s="236" t="s">
        <v>148</v>
      </c>
      <c r="D8" s="142">
        <v>749415588.34383988</v>
      </c>
      <c r="E8" s="224">
        <v>21198</v>
      </c>
      <c r="F8" s="225"/>
      <c r="G8" s="122">
        <v>3</v>
      </c>
      <c r="H8" s="119">
        <v>84733090</v>
      </c>
      <c r="I8" s="115" t="s">
        <v>128</v>
      </c>
      <c r="J8" s="142">
        <v>295654461.15706301</v>
      </c>
      <c r="K8" s="224">
        <v>158761.5</v>
      </c>
    </row>
    <row r="9" spans="1:11" s="14" customFormat="1" ht="29.25" customHeight="1" x14ac:dyDescent="0.5">
      <c r="A9" s="99">
        <v>4</v>
      </c>
      <c r="B9" s="119">
        <v>55142300</v>
      </c>
      <c r="C9" s="236" t="s">
        <v>143</v>
      </c>
      <c r="D9" s="142">
        <v>394381522.64309996</v>
      </c>
      <c r="E9" s="224">
        <v>1270077.81</v>
      </c>
      <c r="F9" s="225"/>
      <c r="G9" s="122">
        <v>4</v>
      </c>
      <c r="H9" s="99">
        <v>85076090</v>
      </c>
      <c r="I9" s="115" t="s">
        <v>9</v>
      </c>
      <c r="J9" s="142">
        <v>182136040.71286398</v>
      </c>
      <c r="K9" s="224">
        <v>227440.71000000002</v>
      </c>
    </row>
    <row r="10" spans="1:11" s="14" customFormat="1" ht="29.25" customHeight="1" x14ac:dyDescent="0.5">
      <c r="A10" s="99">
        <v>5</v>
      </c>
      <c r="B10" s="119">
        <v>85340090</v>
      </c>
      <c r="C10" s="236" t="s">
        <v>81</v>
      </c>
      <c r="D10" s="142">
        <v>175277340.51269999</v>
      </c>
      <c r="E10" s="224">
        <v>94740.058000000005</v>
      </c>
      <c r="F10" s="225"/>
      <c r="G10" s="122">
        <v>5</v>
      </c>
      <c r="H10" s="119">
        <v>87082919</v>
      </c>
      <c r="I10" s="115" t="s">
        <v>151</v>
      </c>
      <c r="J10" s="142">
        <v>153068501.52075303</v>
      </c>
      <c r="K10" s="224">
        <v>797755</v>
      </c>
    </row>
    <row r="11" spans="1:11" s="14" customFormat="1" ht="29.25" customHeight="1" x14ac:dyDescent="0.5">
      <c r="A11" s="99">
        <v>6</v>
      </c>
      <c r="B11" s="119">
        <v>84733010</v>
      </c>
      <c r="C11" s="236" t="s">
        <v>144</v>
      </c>
      <c r="D11" s="142">
        <v>160583879.09378001</v>
      </c>
      <c r="E11" s="224">
        <v>144388.45000000001</v>
      </c>
      <c r="F11" s="225"/>
      <c r="G11" s="122">
        <v>6</v>
      </c>
      <c r="H11" s="226">
        <v>85369099</v>
      </c>
      <c r="I11" s="115" t="s">
        <v>146</v>
      </c>
      <c r="J11" s="142">
        <v>108456552.95182601</v>
      </c>
      <c r="K11" s="224">
        <v>113549.84</v>
      </c>
    </row>
    <row r="12" spans="1:11" s="3" customFormat="1" ht="29.25" customHeight="1" x14ac:dyDescent="0.5">
      <c r="A12" s="99">
        <v>7</v>
      </c>
      <c r="B12" s="119">
        <v>85371099</v>
      </c>
      <c r="C12" s="236" t="s">
        <v>145</v>
      </c>
      <c r="D12" s="142">
        <v>160118694.332219</v>
      </c>
      <c r="E12" s="224">
        <v>133463.40399999998</v>
      </c>
      <c r="F12" s="225"/>
      <c r="G12" s="122">
        <v>7</v>
      </c>
      <c r="H12" s="99">
        <v>21069099</v>
      </c>
      <c r="I12" s="115" t="s">
        <v>17</v>
      </c>
      <c r="J12" s="142">
        <v>83530110.828639999</v>
      </c>
      <c r="K12" s="224">
        <v>204878</v>
      </c>
    </row>
    <row r="13" spans="1:11" s="3" customFormat="1" ht="29.25" customHeight="1" x14ac:dyDescent="0.5">
      <c r="A13" s="99">
        <v>8</v>
      </c>
      <c r="B13" s="119">
        <v>84862011</v>
      </c>
      <c r="C13" s="236" t="s">
        <v>149</v>
      </c>
      <c r="D13" s="142">
        <v>141652915.51080999</v>
      </c>
      <c r="E13" s="224">
        <v>84650.9</v>
      </c>
      <c r="F13" s="225"/>
      <c r="G13" s="122">
        <v>8</v>
      </c>
      <c r="H13" s="119">
        <v>85182990</v>
      </c>
      <c r="I13" s="115" t="s">
        <v>147</v>
      </c>
      <c r="J13" s="142">
        <v>66692569.933819994</v>
      </c>
      <c r="K13" s="224">
        <v>185152.02799999999</v>
      </c>
    </row>
    <row r="14" spans="1:11" ht="29.25" customHeight="1" x14ac:dyDescent="0.5">
      <c r="A14" s="227">
        <v>9</v>
      </c>
      <c r="B14" s="119">
        <v>85362019</v>
      </c>
      <c r="C14" s="236" t="s">
        <v>86</v>
      </c>
      <c r="D14" s="142">
        <v>135288331.64289898</v>
      </c>
      <c r="E14" s="224">
        <v>221370.65</v>
      </c>
      <c r="F14" s="228"/>
      <c r="G14" s="229">
        <v>9</v>
      </c>
      <c r="H14" s="119">
        <v>84669400</v>
      </c>
      <c r="I14" s="115" t="s">
        <v>150</v>
      </c>
      <c r="J14" s="142">
        <v>49731541.118946999</v>
      </c>
      <c r="K14" s="224">
        <v>34813.5</v>
      </c>
    </row>
    <row r="15" spans="1:11" ht="29.25" customHeight="1" x14ac:dyDescent="0.5">
      <c r="A15" s="227">
        <v>10</v>
      </c>
      <c r="B15" s="119">
        <v>90328990</v>
      </c>
      <c r="C15" s="236" t="s">
        <v>41</v>
      </c>
      <c r="D15" s="142">
        <v>135219799.50720999</v>
      </c>
      <c r="E15" s="224">
        <v>58752</v>
      </c>
      <c r="F15" s="225"/>
      <c r="G15" s="230">
        <v>10</v>
      </c>
      <c r="H15" s="99">
        <v>60062200</v>
      </c>
      <c r="I15" s="115" t="s">
        <v>119</v>
      </c>
      <c r="J15" s="142">
        <v>43890457.257046998</v>
      </c>
      <c r="K15" s="224">
        <v>240237.58000000002</v>
      </c>
    </row>
    <row r="16" spans="1:11" ht="29.25" customHeight="1" x14ac:dyDescent="0.5">
      <c r="A16" s="99"/>
      <c r="B16" s="99"/>
      <c r="C16" s="221" t="s">
        <v>48</v>
      </c>
      <c r="D16" s="231">
        <f>SUM(D6:D15)</f>
        <v>3714864046.1939077</v>
      </c>
      <c r="E16" s="232"/>
      <c r="F16" s="233"/>
      <c r="G16" s="230"/>
      <c r="H16" s="119"/>
      <c r="I16" s="234" t="s">
        <v>48</v>
      </c>
      <c r="J16" s="231">
        <f>SUM(J6:J15)</f>
        <v>2042367705.6601481</v>
      </c>
      <c r="K16" s="235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zoomScale="80" zoomScaleNormal="80" workbookViewId="0">
      <selection activeCell="A3" sqref="A3:K3"/>
    </sheetView>
  </sheetViews>
  <sheetFormatPr defaultColWidth="11.42578125" defaultRowHeight="21" x14ac:dyDescent="0.5"/>
  <cols>
    <col min="1" max="1" width="8.42578125" style="2" customWidth="1"/>
    <col min="2" max="2" width="14.5703125" style="2" customWidth="1"/>
    <col min="3" max="3" width="38.85546875" style="2" customWidth="1"/>
    <col min="4" max="4" width="17.140625" style="2" customWidth="1"/>
    <col min="5" max="5" width="16.85546875" style="2" customWidth="1"/>
    <col min="6" max="6" width="1.140625" style="2" customWidth="1"/>
    <col min="7" max="7" width="7.85546875" style="2" customWidth="1"/>
    <col min="8" max="8" width="14" style="2" customWidth="1"/>
    <col min="9" max="9" width="36.5703125" style="2" customWidth="1"/>
    <col min="10" max="10" width="19.5703125" style="2" customWidth="1"/>
    <col min="11" max="11" width="18.85546875" style="2" customWidth="1"/>
    <col min="12" max="12" width="6.85546875" style="2" customWidth="1"/>
    <col min="13" max="16384" width="11.42578125" style="2"/>
  </cols>
  <sheetData>
    <row r="2" spans="1:12" ht="26.25" x14ac:dyDescent="0.5">
      <c r="A2" s="274" t="s">
        <v>2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1"/>
    </row>
    <row r="3" spans="1:12" ht="26.25" x14ac:dyDescent="0.5">
      <c r="A3" s="274" t="s">
        <v>12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1"/>
    </row>
    <row r="4" spans="1:12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5">
      <c r="A5" s="275" t="s">
        <v>3</v>
      </c>
      <c r="B5" s="276" t="s">
        <v>13</v>
      </c>
      <c r="C5" s="278" t="s">
        <v>15</v>
      </c>
      <c r="D5" s="279"/>
      <c r="E5" s="280"/>
      <c r="F5" s="45"/>
      <c r="G5" s="281" t="s">
        <v>3</v>
      </c>
      <c r="H5" s="282" t="s">
        <v>13</v>
      </c>
      <c r="I5" s="285" t="s">
        <v>14</v>
      </c>
      <c r="J5" s="286"/>
      <c r="K5" s="287"/>
      <c r="L5" s="4"/>
    </row>
    <row r="6" spans="1:12" ht="32.25" customHeight="1" x14ac:dyDescent="0.5">
      <c r="A6" s="275"/>
      <c r="B6" s="277"/>
      <c r="C6" s="100" t="s">
        <v>4</v>
      </c>
      <c r="D6" s="100" t="s">
        <v>47</v>
      </c>
      <c r="E6" s="100" t="s">
        <v>6</v>
      </c>
      <c r="F6" s="45"/>
      <c r="G6" s="281"/>
      <c r="H6" s="283"/>
      <c r="I6" s="101" t="s">
        <v>4</v>
      </c>
      <c r="J6" s="101" t="s">
        <v>47</v>
      </c>
      <c r="K6" s="101" t="s">
        <v>6</v>
      </c>
      <c r="L6" s="4"/>
    </row>
    <row r="7" spans="1:12" s="3" customFormat="1" x14ac:dyDescent="0.35">
      <c r="A7" s="19">
        <v>1</v>
      </c>
      <c r="B7" s="34">
        <v>85414021</v>
      </c>
      <c r="C7" s="35" t="s">
        <v>19</v>
      </c>
      <c r="D7" s="61">
        <v>650710234.92240012</v>
      </c>
      <c r="E7" s="36">
        <v>581124</v>
      </c>
      <c r="F7" s="46"/>
      <c r="G7" s="8">
        <v>1</v>
      </c>
      <c r="H7" s="19">
        <v>85076090</v>
      </c>
      <c r="I7" s="20" t="s">
        <v>9</v>
      </c>
      <c r="J7" s="61">
        <v>539146970.49612105</v>
      </c>
      <c r="K7" s="24">
        <v>641879.54000000015</v>
      </c>
      <c r="L7" s="5"/>
    </row>
    <row r="8" spans="1:12" s="3" customFormat="1" x14ac:dyDescent="0.35">
      <c r="A8" s="21">
        <v>2</v>
      </c>
      <c r="B8" s="25">
        <v>85340090</v>
      </c>
      <c r="C8" s="37" t="s">
        <v>31</v>
      </c>
      <c r="D8" s="62">
        <v>221252786.719742</v>
      </c>
      <c r="E8" s="38">
        <v>110440.81</v>
      </c>
      <c r="F8" s="46"/>
      <c r="G8" s="7">
        <v>2</v>
      </c>
      <c r="H8" s="21">
        <v>85182190</v>
      </c>
      <c r="I8" s="22" t="s">
        <v>16</v>
      </c>
      <c r="J8" s="62">
        <v>103415330.93417999</v>
      </c>
      <c r="K8" s="26">
        <v>193317.9</v>
      </c>
      <c r="L8" s="5"/>
    </row>
    <row r="9" spans="1:12" s="3" customFormat="1" x14ac:dyDescent="0.35">
      <c r="A9" s="21">
        <v>3</v>
      </c>
      <c r="B9" s="25">
        <v>9030000</v>
      </c>
      <c r="C9" s="37" t="s">
        <v>20</v>
      </c>
      <c r="D9" s="62">
        <v>107036520.89979999</v>
      </c>
      <c r="E9" s="38">
        <v>64000</v>
      </c>
      <c r="F9" s="46"/>
      <c r="G9" s="7">
        <v>3</v>
      </c>
      <c r="H9" s="21">
        <v>84749010</v>
      </c>
      <c r="I9" s="22" t="s">
        <v>7</v>
      </c>
      <c r="J9" s="62">
        <v>61145560.816258021</v>
      </c>
      <c r="K9" s="26">
        <v>91952.24</v>
      </c>
      <c r="L9" s="6"/>
    </row>
    <row r="10" spans="1:12" s="14" customFormat="1" x14ac:dyDescent="0.5">
      <c r="A10" s="29">
        <v>4</v>
      </c>
      <c r="B10" s="40">
        <v>85171100</v>
      </c>
      <c r="C10" s="41" t="s">
        <v>32</v>
      </c>
      <c r="D10" s="63">
        <v>83376695.579825997</v>
      </c>
      <c r="E10" s="42">
        <v>33157.440000000002</v>
      </c>
      <c r="F10" s="47"/>
      <c r="G10" s="31">
        <v>4</v>
      </c>
      <c r="H10" s="29">
        <v>85414021</v>
      </c>
      <c r="I10" s="30" t="s">
        <v>8</v>
      </c>
      <c r="J10" s="63">
        <v>51396458.284816004</v>
      </c>
      <c r="K10" s="32">
        <v>50571.05</v>
      </c>
      <c r="L10" s="33"/>
    </row>
    <row r="11" spans="1:12" s="14" customFormat="1" x14ac:dyDescent="0.5">
      <c r="A11" s="29">
        <v>5</v>
      </c>
      <c r="B11" s="40">
        <v>84862011</v>
      </c>
      <c r="C11" s="41" t="s">
        <v>33</v>
      </c>
      <c r="D11" s="63">
        <v>72914078.682357997</v>
      </c>
      <c r="E11" s="42">
        <v>38383.091</v>
      </c>
      <c r="F11" s="47"/>
      <c r="G11" s="31">
        <v>5</v>
      </c>
      <c r="H11" s="29">
        <v>87042229</v>
      </c>
      <c r="I11" s="30" t="s">
        <v>34</v>
      </c>
      <c r="J11" s="63">
        <v>47735007.900872</v>
      </c>
      <c r="K11" s="32">
        <v>250447</v>
      </c>
      <c r="L11" s="43"/>
    </row>
    <row r="12" spans="1:12" s="14" customFormat="1" ht="42" x14ac:dyDescent="0.5">
      <c r="A12" s="52">
        <v>6</v>
      </c>
      <c r="B12" s="53">
        <v>85371099</v>
      </c>
      <c r="C12" s="54" t="s">
        <v>21</v>
      </c>
      <c r="D12" s="64">
        <v>69487784.321838006</v>
      </c>
      <c r="E12" s="55">
        <v>76129.7</v>
      </c>
      <c r="F12" s="56"/>
      <c r="G12" s="57">
        <v>6</v>
      </c>
      <c r="H12" s="52">
        <v>84733090</v>
      </c>
      <c r="I12" s="58" t="s">
        <v>10</v>
      </c>
      <c r="J12" s="64">
        <v>44712143.769600004</v>
      </c>
      <c r="K12" s="59">
        <v>24576</v>
      </c>
      <c r="L12" s="33"/>
    </row>
    <row r="13" spans="1:12" s="3" customFormat="1" x14ac:dyDescent="0.35">
      <c r="A13" s="21">
        <v>7</v>
      </c>
      <c r="B13" s="25">
        <v>85177099</v>
      </c>
      <c r="C13" s="37" t="s">
        <v>22</v>
      </c>
      <c r="D13" s="62">
        <v>61780293.528482005</v>
      </c>
      <c r="E13" s="39">
        <v>40834.450000000004</v>
      </c>
      <c r="F13" s="48"/>
      <c r="G13" s="7">
        <v>7</v>
      </c>
      <c r="H13" s="21">
        <v>85340090</v>
      </c>
      <c r="I13" s="22" t="s">
        <v>37</v>
      </c>
      <c r="J13" s="62">
        <v>36825594.26032</v>
      </c>
      <c r="K13" s="26">
        <v>28500</v>
      </c>
      <c r="L13" s="5"/>
    </row>
    <row r="14" spans="1:12" s="3" customFormat="1" x14ac:dyDescent="0.35">
      <c r="A14" s="21">
        <v>8</v>
      </c>
      <c r="B14" s="25">
        <v>85258010</v>
      </c>
      <c r="C14" s="37" t="s">
        <v>23</v>
      </c>
      <c r="D14" s="62">
        <v>47830236.057498008</v>
      </c>
      <c r="E14" s="38">
        <v>40132</v>
      </c>
      <c r="F14" s="46"/>
      <c r="G14" s="7">
        <v>8</v>
      </c>
      <c r="H14" s="21">
        <v>21069091</v>
      </c>
      <c r="I14" s="22" t="s">
        <v>17</v>
      </c>
      <c r="J14" s="62">
        <v>36209384.178199999</v>
      </c>
      <c r="K14" s="26">
        <v>69950</v>
      </c>
      <c r="L14" s="6"/>
    </row>
    <row r="15" spans="1:12" x14ac:dyDescent="0.35">
      <c r="A15" s="21">
        <v>9</v>
      </c>
      <c r="B15" s="25">
        <v>85419000</v>
      </c>
      <c r="C15" s="37" t="s">
        <v>24</v>
      </c>
      <c r="D15" s="62">
        <v>45243085.403999999</v>
      </c>
      <c r="E15" s="39">
        <v>36000</v>
      </c>
      <c r="F15" s="48"/>
      <c r="G15" s="7">
        <v>9</v>
      </c>
      <c r="H15" s="21">
        <v>84798920</v>
      </c>
      <c r="I15" s="22" t="s">
        <v>18</v>
      </c>
      <c r="J15" s="62">
        <v>28804803.370000001</v>
      </c>
      <c r="K15" s="26">
        <v>12900</v>
      </c>
      <c r="L15" s="6"/>
    </row>
    <row r="16" spans="1:12" x14ac:dyDescent="0.35">
      <c r="A16" s="21">
        <v>10</v>
      </c>
      <c r="B16" s="25">
        <v>85177010</v>
      </c>
      <c r="C16" s="37" t="s">
        <v>25</v>
      </c>
      <c r="D16" s="62">
        <v>42401165.666741997</v>
      </c>
      <c r="E16" s="39">
        <v>8944.58</v>
      </c>
      <c r="F16" s="48"/>
      <c r="G16" s="9">
        <v>10</v>
      </c>
      <c r="H16" s="21">
        <v>85182990</v>
      </c>
      <c r="I16" s="22" t="s">
        <v>11</v>
      </c>
      <c r="J16" s="62">
        <v>21483282.719168</v>
      </c>
      <c r="K16" s="26">
        <v>14602.8</v>
      </c>
      <c r="L16" s="5"/>
    </row>
    <row r="17" spans="1:12" x14ac:dyDescent="0.35">
      <c r="A17" s="21"/>
      <c r="B17" s="25"/>
      <c r="C17" s="37"/>
      <c r="D17" s="62"/>
      <c r="E17" s="39"/>
      <c r="F17" s="48"/>
      <c r="G17" s="23"/>
      <c r="H17" s="21"/>
      <c r="I17" s="22"/>
      <c r="J17" s="62"/>
      <c r="K17" s="26"/>
      <c r="L17" s="5"/>
    </row>
    <row r="18" spans="1:12" x14ac:dyDescent="0.35">
      <c r="A18" s="28"/>
      <c r="B18" s="27"/>
      <c r="C18" s="66" t="s">
        <v>5</v>
      </c>
      <c r="D18" s="67">
        <f>SUM(D7:D16)</f>
        <v>1402032881.782686</v>
      </c>
      <c r="E18" s="68"/>
      <c r="F18" s="44"/>
      <c r="G18" s="69"/>
      <c r="H18" s="28"/>
      <c r="I18" s="66" t="s">
        <v>5</v>
      </c>
      <c r="J18" s="70">
        <f>SUM(J7:J16)</f>
        <v>970874536.7295351</v>
      </c>
      <c r="K18" s="71"/>
      <c r="L18" s="5"/>
    </row>
    <row r="19" spans="1:12" x14ac:dyDescent="0.5">
      <c r="A19" s="11"/>
      <c r="B19" s="11"/>
      <c r="C19" s="10"/>
      <c r="D19" s="10"/>
      <c r="E19" s="10"/>
      <c r="F19" s="10"/>
      <c r="K19" s="10"/>
      <c r="L19" s="3"/>
    </row>
    <row r="20" spans="1:12" ht="26.25" x14ac:dyDescent="0.5">
      <c r="A20" s="51" t="s">
        <v>28</v>
      </c>
    </row>
  </sheetData>
  <mergeCells count="8">
    <mergeCell ref="C5:E5"/>
    <mergeCell ref="I5:K5"/>
    <mergeCell ref="A2:K2"/>
    <mergeCell ref="A3:K3"/>
    <mergeCell ref="A5:A6"/>
    <mergeCell ref="G5:G6"/>
    <mergeCell ref="H5:H6"/>
    <mergeCell ref="B5:B6"/>
  </mergeCells>
  <pageMargins left="0.19685039370078741" right="0.15748031496062992" top="0.98425196850393704" bottom="0.98425196850393704" header="0.51181102362204722" footer="0.51181102362204722"/>
  <pageSetup paperSize="9" scale="7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zoomScale="70" zoomScaleNormal="70" workbookViewId="0">
      <selection activeCell="A3" sqref="A3:K3"/>
    </sheetView>
  </sheetViews>
  <sheetFormatPr defaultColWidth="11.42578125" defaultRowHeight="21" x14ac:dyDescent="0.5"/>
  <cols>
    <col min="1" max="1" width="8.42578125" style="2" customWidth="1"/>
    <col min="2" max="2" width="13.5703125" style="2" customWidth="1"/>
    <col min="3" max="3" width="43.140625" style="2" customWidth="1"/>
    <col min="4" max="4" width="18" style="2" customWidth="1"/>
    <col min="5" max="5" width="16.85546875" style="2" customWidth="1"/>
    <col min="6" max="6" width="1.140625" style="2" customWidth="1"/>
    <col min="7" max="7" width="7.85546875" style="2" customWidth="1"/>
    <col min="8" max="8" width="12.85546875" style="2" customWidth="1"/>
    <col min="9" max="9" width="38.85546875" style="2" customWidth="1"/>
    <col min="10" max="11" width="18.85546875" style="2" customWidth="1"/>
    <col min="12" max="12" width="6.85546875" style="2" customWidth="1"/>
    <col min="13" max="16384" width="11.42578125" style="2"/>
  </cols>
  <sheetData>
    <row r="2" spans="1:12" ht="26.25" x14ac:dyDescent="0.5">
      <c r="A2" s="274" t="s">
        <v>2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1"/>
    </row>
    <row r="3" spans="1:12" ht="26.25" x14ac:dyDescent="0.5">
      <c r="A3" s="274" t="s">
        <v>35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1"/>
    </row>
    <row r="4" spans="1:12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5">
      <c r="A5" s="275" t="s">
        <v>3</v>
      </c>
      <c r="B5" s="276" t="s">
        <v>13</v>
      </c>
      <c r="C5" s="278" t="s">
        <v>15</v>
      </c>
      <c r="D5" s="279"/>
      <c r="E5" s="280"/>
      <c r="F5" s="102"/>
      <c r="G5" s="281" t="s">
        <v>3</v>
      </c>
      <c r="H5" s="282" t="s">
        <v>13</v>
      </c>
      <c r="I5" s="285" t="s">
        <v>14</v>
      </c>
      <c r="J5" s="286"/>
      <c r="K5" s="287"/>
      <c r="L5" s="4"/>
    </row>
    <row r="6" spans="1:12" ht="32.25" customHeight="1" x14ac:dyDescent="0.5">
      <c r="A6" s="275"/>
      <c r="B6" s="277"/>
      <c r="C6" s="100" t="s">
        <v>4</v>
      </c>
      <c r="D6" s="100" t="s">
        <v>47</v>
      </c>
      <c r="E6" s="100" t="s">
        <v>6</v>
      </c>
      <c r="F6" s="102"/>
      <c r="G6" s="281"/>
      <c r="H6" s="283"/>
      <c r="I6" s="101" t="s">
        <v>4</v>
      </c>
      <c r="J6" s="101" t="s">
        <v>47</v>
      </c>
      <c r="K6" s="101" t="s">
        <v>6</v>
      </c>
      <c r="L6" s="4"/>
    </row>
    <row r="7" spans="1:12" s="3" customFormat="1" x14ac:dyDescent="0.35">
      <c r="A7" s="89">
        <v>1</v>
      </c>
      <c r="B7" s="89">
        <v>85414021</v>
      </c>
      <c r="C7" s="90" t="s">
        <v>19</v>
      </c>
      <c r="D7" s="91">
        <v>735008905.51199996</v>
      </c>
      <c r="E7" s="92">
        <v>603784</v>
      </c>
      <c r="F7" s="46"/>
      <c r="G7" s="93">
        <v>1</v>
      </c>
      <c r="H7" s="89">
        <v>85076090</v>
      </c>
      <c r="I7" s="94" t="s">
        <v>9</v>
      </c>
      <c r="J7" s="95">
        <v>524254074.289352</v>
      </c>
      <c r="K7" s="96">
        <v>629791.13000000024</v>
      </c>
      <c r="L7" s="5"/>
    </row>
    <row r="8" spans="1:12" s="3" customFormat="1" x14ac:dyDescent="0.35">
      <c r="A8" s="21">
        <v>2</v>
      </c>
      <c r="B8" s="21">
        <v>84798920</v>
      </c>
      <c r="C8" s="22" t="s">
        <v>36</v>
      </c>
      <c r="D8" s="75">
        <v>162522245.20033598</v>
      </c>
      <c r="E8" s="76">
        <v>78321.88</v>
      </c>
      <c r="F8" s="46"/>
      <c r="G8" s="7">
        <v>2</v>
      </c>
      <c r="H8" s="21">
        <v>85429000</v>
      </c>
      <c r="I8" s="37" t="s">
        <v>42</v>
      </c>
      <c r="J8" s="62">
        <v>99660039.048499987</v>
      </c>
      <c r="K8" s="26">
        <v>61965.21</v>
      </c>
      <c r="L8" s="5"/>
    </row>
    <row r="9" spans="1:12" s="3" customFormat="1" x14ac:dyDescent="0.35">
      <c r="A9" s="21">
        <v>3</v>
      </c>
      <c r="B9" s="21">
        <v>9030000</v>
      </c>
      <c r="C9" s="22" t="s">
        <v>20</v>
      </c>
      <c r="D9" s="75">
        <v>146290218.40579998</v>
      </c>
      <c r="E9" s="76">
        <v>99409</v>
      </c>
      <c r="F9" s="46"/>
      <c r="G9" s="7">
        <v>3</v>
      </c>
      <c r="H9" s="21">
        <v>85182990</v>
      </c>
      <c r="I9" s="37" t="s">
        <v>16</v>
      </c>
      <c r="J9" s="62">
        <v>75521723.589479998</v>
      </c>
      <c r="K9" s="26">
        <v>106504</v>
      </c>
      <c r="L9" s="6"/>
    </row>
    <row r="10" spans="1:12" s="14" customFormat="1" x14ac:dyDescent="0.35">
      <c r="A10" s="29">
        <v>4</v>
      </c>
      <c r="B10" s="21">
        <v>85340090</v>
      </c>
      <c r="C10" s="22" t="s">
        <v>37</v>
      </c>
      <c r="D10" s="75">
        <v>101252680.658122</v>
      </c>
      <c r="E10" s="76">
        <v>117342.59</v>
      </c>
      <c r="F10" s="47"/>
      <c r="G10" s="31">
        <v>4</v>
      </c>
      <c r="H10" s="21">
        <v>84733090</v>
      </c>
      <c r="I10" s="37" t="s">
        <v>43</v>
      </c>
      <c r="J10" s="62">
        <v>68456921.006431997</v>
      </c>
      <c r="K10" s="26">
        <v>44082</v>
      </c>
      <c r="L10" s="33"/>
    </row>
    <row r="11" spans="1:12" s="14" customFormat="1" x14ac:dyDescent="0.35">
      <c r="A11" s="29">
        <v>5</v>
      </c>
      <c r="B11" s="21">
        <v>85371099</v>
      </c>
      <c r="C11" s="22" t="s">
        <v>21</v>
      </c>
      <c r="D11" s="75">
        <v>98976219.685882002</v>
      </c>
      <c r="E11" s="76">
        <v>99432</v>
      </c>
      <c r="F11" s="47"/>
      <c r="G11" s="31">
        <v>5</v>
      </c>
      <c r="H11" s="21">
        <v>85414021</v>
      </c>
      <c r="I11" s="37" t="s">
        <v>44</v>
      </c>
      <c r="J11" s="62">
        <v>64832821.343360007</v>
      </c>
      <c r="K11" s="26">
        <v>56046</v>
      </c>
      <c r="L11" s="43"/>
    </row>
    <row r="12" spans="1:12" s="14" customFormat="1" x14ac:dyDescent="0.35">
      <c r="A12" s="29">
        <v>6</v>
      </c>
      <c r="B12" s="21">
        <v>85369012</v>
      </c>
      <c r="C12" s="77" t="s">
        <v>38</v>
      </c>
      <c r="D12" s="75">
        <v>77677847.038805991</v>
      </c>
      <c r="E12" s="76">
        <v>44333.74</v>
      </c>
      <c r="F12" s="47"/>
      <c r="G12" s="31">
        <v>6</v>
      </c>
      <c r="H12" s="21">
        <v>87089495</v>
      </c>
      <c r="I12" s="37" t="s">
        <v>45</v>
      </c>
      <c r="J12" s="62">
        <v>60171188.344189987</v>
      </c>
      <c r="K12" s="26">
        <v>71120</v>
      </c>
      <c r="L12" s="33"/>
    </row>
    <row r="13" spans="1:12" s="3" customFormat="1" x14ac:dyDescent="0.35">
      <c r="A13" s="21">
        <v>7</v>
      </c>
      <c r="B13" s="21">
        <v>85285200</v>
      </c>
      <c r="C13" s="77" t="s">
        <v>39</v>
      </c>
      <c r="D13" s="75">
        <v>66387873.390971996</v>
      </c>
      <c r="E13" s="76">
        <v>132079.47</v>
      </c>
      <c r="F13" s="48"/>
      <c r="G13" s="7">
        <v>7</v>
      </c>
      <c r="H13" s="21">
        <v>84862099</v>
      </c>
      <c r="I13" s="37" t="s">
        <v>46</v>
      </c>
      <c r="J13" s="62">
        <v>45698991.106692001</v>
      </c>
      <c r="K13" s="26">
        <v>32956</v>
      </c>
      <c r="L13" s="5"/>
    </row>
    <row r="14" spans="1:12" s="3" customFormat="1" x14ac:dyDescent="0.35">
      <c r="A14" s="21">
        <v>8</v>
      </c>
      <c r="B14" s="21">
        <v>85171200</v>
      </c>
      <c r="C14" s="22" t="s">
        <v>40</v>
      </c>
      <c r="D14" s="75">
        <v>64253606.35904</v>
      </c>
      <c r="E14" s="76">
        <v>9506.4</v>
      </c>
      <c r="F14" s="46"/>
      <c r="G14" s="7">
        <v>8</v>
      </c>
      <c r="H14" s="21">
        <v>85414021</v>
      </c>
      <c r="I14" s="37" t="s">
        <v>8</v>
      </c>
      <c r="J14" s="62">
        <v>45234913.800243996</v>
      </c>
      <c r="K14" s="26">
        <v>51974.239999999998</v>
      </c>
      <c r="L14" s="6"/>
    </row>
    <row r="15" spans="1:12" ht="42" x14ac:dyDescent="0.5">
      <c r="A15" s="78">
        <v>9</v>
      </c>
      <c r="B15" s="78">
        <v>90328990</v>
      </c>
      <c r="C15" s="58" t="s">
        <v>41</v>
      </c>
      <c r="D15" s="79">
        <v>60045903.23444999</v>
      </c>
      <c r="E15" s="80">
        <v>28614</v>
      </c>
      <c r="F15" s="60"/>
      <c r="G15" s="85">
        <v>9</v>
      </c>
      <c r="H15" s="78">
        <v>21069091</v>
      </c>
      <c r="I15" s="86" t="s">
        <v>17</v>
      </c>
      <c r="J15" s="87">
        <v>43254126.439999998</v>
      </c>
      <c r="K15" s="88">
        <v>100810</v>
      </c>
      <c r="L15" s="6"/>
    </row>
    <row r="16" spans="1:12" x14ac:dyDescent="0.35">
      <c r="A16" s="21">
        <v>10</v>
      </c>
      <c r="B16" s="21">
        <v>85177099</v>
      </c>
      <c r="C16" s="22" t="s">
        <v>22</v>
      </c>
      <c r="D16" s="75">
        <v>59601152.546893984</v>
      </c>
      <c r="E16" s="76">
        <v>90592.18</v>
      </c>
      <c r="F16" s="48"/>
      <c r="G16" s="9">
        <v>10</v>
      </c>
      <c r="H16" s="21">
        <v>84749010</v>
      </c>
      <c r="I16" s="37" t="s">
        <v>7</v>
      </c>
      <c r="J16" s="62">
        <v>42949748.316819973</v>
      </c>
      <c r="K16" s="26">
        <v>37409.43</v>
      </c>
      <c r="L16" s="5"/>
    </row>
    <row r="17" spans="1:12" x14ac:dyDescent="0.35">
      <c r="A17" s="21"/>
      <c r="B17" s="21"/>
      <c r="C17" s="22"/>
      <c r="D17" s="75"/>
      <c r="E17" s="76"/>
      <c r="F17" s="48"/>
      <c r="G17" s="9"/>
      <c r="H17" s="21"/>
      <c r="I17" s="37"/>
      <c r="J17" s="62"/>
      <c r="K17" s="26"/>
      <c r="L17" s="5"/>
    </row>
    <row r="18" spans="1:12" x14ac:dyDescent="0.35">
      <c r="A18" s="72"/>
      <c r="B18" s="73"/>
      <c r="C18" s="74" t="s">
        <v>5</v>
      </c>
      <c r="D18" s="65">
        <f>SUM(D7:D16)</f>
        <v>1572016652.0323021</v>
      </c>
      <c r="E18" s="44"/>
      <c r="F18" s="49"/>
      <c r="G18" s="81"/>
      <c r="H18" s="82"/>
      <c r="I18" s="74" t="s">
        <v>5</v>
      </c>
      <c r="J18" s="83">
        <f>SUM(J7:J16)</f>
        <v>1070034547.2850698</v>
      </c>
      <c r="K18" s="84"/>
      <c r="L18" s="5"/>
    </row>
    <row r="19" spans="1:12" x14ac:dyDescent="0.5">
      <c r="A19" s="11"/>
      <c r="B19" s="11"/>
      <c r="C19" s="10"/>
      <c r="D19" s="10"/>
      <c r="E19" s="10"/>
      <c r="F19" s="10"/>
      <c r="K19" s="10"/>
      <c r="L19" s="3"/>
    </row>
    <row r="20" spans="1:12" ht="26.25" x14ac:dyDescent="0.5">
      <c r="A20" s="51" t="s">
        <v>28</v>
      </c>
    </row>
  </sheetData>
  <mergeCells count="8">
    <mergeCell ref="A2:K2"/>
    <mergeCell ref="A3:K3"/>
    <mergeCell ref="A5:A6"/>
    <mergeCell ref="B5:B6"/>
    <mergeCell ref="C5:E5"/>
    <mergeCell ref="G5:G6"/>
    <mergeCell ref="H5:H6"/>
    <mergeCell ref="I5:K5"/>
  </mergeCells>
  <pageMargins left="0.19685039370078741" right="0.15748031496062992" top="0.98425196850393704" bottom="0.98425196850393704" header="0.51181102362204722" footer="0.51181102362204722"/>
  <pageSetup paperSize="9" scale="7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C1" zoomScale="90" zoomScaleNormal="90" workbookViewId="0">
      <selection activeCell="H15" sqref="H15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2.140625" style="2" customWidth="1"/>
    <col min="4" max="4" width="18" style="2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5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1"/>
    </row>
    <row r="2" spans="1:11" ht="26.25" x14ac:dyDescent="0.5">
      <c r="A2" s="274" t="s">
        <v>61</v>
      </c>
      <c r="B2" s="274"/>
      <c r="C2" s="274"/>
      <c r="D2" s="274"/>
      <c r="E2" s="274"/>
      <c r="F2" s="274"/>
      <c r="G2" s="274"/>
      <c r="H2" s="274"/>
      <c r="I2" s="274"/>
      <c r="J2" s="274"/>
      <c r="K2" s="1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8" t="s">
        <v>14</v>
      </c>
      <c r="J4" s="289"/>
      <c r="K4" s="289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101" t="s">
        <v>4</v>
      </c>
      <c r="J5" s="101" t="s">
        <v>47</v>
      </c>
      <c r="K5" s="101" t="s">
        <v>6</v>
      </c>
    </row>
    <row r="6" spans="1:11" s="3" customFormat="1" ht="27" customHeight="1" x14ac:dyDescent="0.5">
      <c r="A6" s="136">
        <v>1</v>
      </c>
      <c r="B6" s="136">
        <v>85414021</v>
      </c>
      <c r="C6" s="137" t="s">
        <v>19</v>
      </c>
      <c r="D6" s="138">
        <v>662981411.13510108</v>
      </c>
      <c r="E6" s="139">
        <v>584806</v>
      </c>
      <c r="F6" s="47"/>
      <c r="G6" s="140">
        <v>1</v>
      </c>
      <c r="H6" s="136">
        <v>85076090</v>
      </c>
      <c r="I6" s="141" t="s">
        <v>9</v>
      </c>
      <c r="J6" s="142">
        <v>597429878.83638</v>
      </c>
      <c r="K6" s="143">
        <v>566110.76000000013</v>
      </c>
    </row>
    <row r="7" spans="1:11" s="3" customFormat="1" ht="27" customHeight="1" x14ac:dyDescent="0.5">
      <c r="A7" s="29">
        <v>2</v>
      </c>
      <c r="B7" s="29">
        <v>84862011</v>
      </c>
      <c r="C7" s="130" t="s">
        <v>49</v>
      </c>
      <c r="D7" s="131">
        <v>174470416.887826</v>
      </c>
      <c r="E7" s="132">
        <v>77686.153999999995</v>
      </c>
      <c r="F7" s="47"/>
      <c r="G7" s="31">
        <v>2</v>
      </c>
      <c r="H7" s="29">
        <v>85182990</v>
      </c>
      <c r="I7" s="129" t="s">
        <v>55</v>
      </c>
      <c r="J7" s="63">
        <v>185299585.34315199</v>
      </c>
      <c r="K7" s="32">
        <v>187131.19999999998</v>
      </c>
    </row>
    <row r="8" spans="1:11" s="3" customFormat="1" ht="27" customHeight="1" x14ac:dyDescent="0.5">
      <c r="A8" s="29">
        <v>3</v>
      </c>
      <c r="B8" s="29">
        <v>90300000</v>
      </c>
      <c r="C8" s="130" t="s">
        <v>20</v>
      </c>
      <c r="D8" s="131">
        <v>157143163.80100003</v>
      </c>
      <c r="E8" s="132">
        <v>93075</v>
      </c>
      <c r="F8" s="47"/>
      <c r="G8" s="31">
        <v>3</v>
      </c>
      <c r="H8" s="29">
        <v>87042229</v>
      </c>
      <c r="I8" s="129" t="s">
        <v>56</v>
      </c>
      <c r="J8" s="63">
        <v>107886264.486</v>
      </c>
      <c r="K8" s="32">
        <v>576356</v>
      </c>
    </row>
    <row r="9" spans="1:11" s="14" customFormat="1" ht="27" customHeight="1" x14ac:dyDescent="0.5">
      <c r="A9" s="29">
        <v>4</v>
      </c>
      <c r="B9" s="29">
        <v>90328990</v>
      </c>
      <c r="C9" s="130" t="s">
        <v>41</v>
      </c>
      <c r="D9" s="131">
        <v>117678096.12656699</v>
      </c>
      <c r="E9" s="132">
        <v>54474.5</v>
      </c>
      <c r="F9" s="47"/>
      <c r="G9" s="31">
        <v>4</v>
      </c>
      <c r="H9" s="29">
        <v>84733090</v>
      </c>
      <c r="I9" s="129" t="s">
        <v>57</v>
      </c>
      <c r="J9" s="63">
        <v>105851671.54965</v>
      </c>
      <c r="K9" s="32">
        <v>61724.600000000006</v>
      </c>
    </row>
    <row r="10" spans="1:11" s="14" customFormat="1" ht="27" customHeight="1" x14ac:dyDescent="0.5">
      <c r="A10" s="29">
        <v>5</v>
      </c>
      <c r="B10" s="29">
        <v>85340090</v>
      </c>
      <c r="C10" s="130" t="s">
        <v>37</v>
      </c>
      <c r="D10" s="131">
        <v>108815365.575514</v>
      </c>
      <c r="E10" s="132">
        <v>86081.241000000009</v>
      </c>
      <c r="F10" s="47"/>
      <c r="G10" s="31">
        <v>5</v>
      </c>
      <c r="H10" s="29">
        <v>87089495</v>
      </c>
      <c r="I10" s="129" t="s">
        <v>45</v>
      </c>
      <c r="J10" s="63">
        <v>85889048.996737003</v>
      </c>
      <c r="K10" s="32">
        <v>142240</v>
      </c>
    </row>
    <row r="11" spans="1:11" s="14" customFormat="1" ht="27" customHeight="1" x14ac:dyDescent="0.5">
      <c r="A11" s="29">
        <v>6</v>
      </c>
      <c r="B11" s="29">
        <v>85371011</v>
      </c>
      <c r="C11" s="130" t="s">
        <v>50</v>
      </c>
      <c r="D11" s="131">
        <v>99798054.18760398</v>
      </c>
      <c r="E11" s="132">
        <v>76754</v>
      </c>
      <c r="F11" s="47"/>
      <c r="G11" s="31">
        <v>6</v>
      </c>
      <c r="H11" s="29">
        <v>84749010</v>
      </c>
      <c r="I11" s="129" t="s">
        <v>58</v>
      </c>
      <c r="J11" s="63">
        <v>80243130.214662999</v>
      </c>
      <c r="K11" s="32">
        <v>64079.679999999993</v>
      </c>
    </row>
    <row r="12" spans="1:11" s="3" customFormat="1" ht="27" customHeight="1" x14ac:dyDescent="0.5">
      <c r="A12" s="29">
        <v>7</v>
      </c>
      <c r="B12" s="29">
        <v>85176292</v>
      </c>
      <c r="C12" s="203" t="s">
        <v>51</v>
      </c>
      <c r="D12" s="131">
        <v>95121761.845954001</v>
      </c>
      <c r="E12" s="132">
        <v>16334</v>
      </c>
      <c r="F12" s="144"/>
      <c r="G12" s="31">
        <v>7</v>
      </c>
      <c r="H12" s="29">
        <v>85414021</v>
      </c>
      <c r="I12" s="129" t="s">
        <v>8</v>
      </c>
      <c r="J12" s="63">
        <v>47057728.326068997</v>
      </c>
      <c r="K12" s="32">
        <v>52241.63</v>
      </c>
    </row>
    <row r="13" spans="1:11" s="3" customFormat="1" ht="27" customHeight="1" x14ac:dyDescent="0.5">
      <c r="A13" s="29">
        <v>8</v>
      </c>
      <c r="B13" s="29">
        <v>38180000</v>
      </c>
      <c r="C13" s="130" t="s">
        <v>52</v>
      </c>
      <c r="D13" s="131">
        <v>82784837.772</v>
      </c>
      <c r="E13" s="132">
        <v>80253.497999999992</v>
      </c>
      <c r="F13" s="47"/>
      <c r="G13" s="31">
        <v>8</v>
      </c>
      <c r="H13" s="29">
        <v>84862099</v>
      </c>
      <c r="I13" s="129" t="s">
        <v>59</v>
      </c>
      <c r="J13" s="63">
        <v>37736784.544344001</v>
      </c>
      <c r="K13" s="32">
        <v>46895</v>
      </c>
    </row>
    <row r="14" spans="1:11" ht="27" customHeight="1" x14ac:dyDescent="0.5">
      <c r="A14" s="133">
        <v>9</v>
      </c>
      <c r="B14" s="133">
        <v>39191099</v>
      </c>
      <c r="C14" s="130" t="s">
        <v>53</v>
      </c>
      <c r="D14" s="134">
        <v>73715016.035900995</v>
      </c>
      <c r="E14" s="135">
        <v>113521</v>
      </c>
      <c r="F14" s="145"/>
      <c r="G14" s="146">
        <v>9</v>
      </c>
      <c r="H14" s="133">
        <v>21069091</v>
      </c>
      <c r="I14" s="41" t="s">
        <v>17</v>
      </c>
      <c r="J14" s="147">
        <v>36328047.880000003</v>
      </c>
      <c r="K14" s="148">
        <v>10350</v>
      </c>
    </row>
    <row r="15" spans="1:11" ht="27" customHeight="1" x14ac:dyDescent="0.5">
      <c r="A15" s="133">
        <v>10</v>
      </c>
      <c r="B15" s="133">
        <v>85176210</v>
      </c>
      <c r="C15" s="130" t="s">
        <v>54</v>
      </c>
      <c r="D15" s="134">
        <v>73492375.216347992</v>
      </c>
      <c r="E15" s="132">
        <v>25876</v>
      </c>
      <c r="F15" s="144"/>
      <c r="G15" s="149">
        <v>10</v>
      </c>
      <c r="H15" s="29">
        <v>84862021</v>
      </c>
      <c r="I15" s="129" t="s">
        <v>60</v>
      </c>
      <c r="J15" s="63">
        <v>31359277</v>
      </c>
      <c r="K15" s="32">
        <v>18426</v>
      </c>
    </row>
    <row r="16" spans="1:11" ht="27" customHeight="1" x14ac:dyDescent="0.5">
      <c r="A16" s="133"/>
      <c r="B16" s="133"/>
      <c r="C16" s="130"/>
      <c r="D16" s="134"/>
      <c r="E16" s="150"/>
      <c r="F16" s="144"/>
      <c r="G16" s="149"/>
      <c r="H16" s="29"/>
      <c r="I16" s="129"/>
      <c r="J16" s="63"/>
      <c r="K16" s="32"/>
    </row>
    <row r="17" spans="1:11" ht="24.75" customHeight="1" x14ac:dyDescent="0.5">
      <c r="A17" s="151"/>
      <c r="B17" s="152"/>
      <c r="C17" s="97" t="s">
        <v>48</v>
      </c>
      <c r="D17" s="153">
        <f>SUM(D6:D15)</f>
        <v>1646000498.5838151</v>
      </c>
      <c r="E17" s="154"/>
      <c r="F17" s="155"/>
      <c r="G17" s="156"/>
      <c r="H17" s="157"/>
      <c r="I17" s="158" t="s">
        <v>48</v>
      </c>
      <c r="J17" s="159">
        <f>SUM(J6:J15)</f>
        <v>1315081417.1769953</v>
      </c>
      <c r="K17" s="160"/>
    </row>
    <row r="18" spans="1:11" x14ac:dyDescent="0.5">
      <c r="A18" s="11"/>
      <c r="B18" s="11"/>
      <c r="C18" s="10"/>
      <c r="D18" s="10"/>
      <c r="E18" s="10"/>
      <c r="F18" s="10"/>
      <c r="K18" s="3"/>
    </row>
    <row r="19" spans="1:11" ht="26.25" x14ac:dyDescent="0.5">
      <c r="A19" s="51" t="s">
        <v>62</v>
      </c>
    </row>
  </sheetData>
  <mergeCells count="8">
    <mergeCell ref="A1:J1"/>
    <mergeCell ref="A2:J2"/>
    <mergeCell ref="A4:A5"/>
    <mergeCell ref="B4:B5"/>
    <mergeCell ref="G4:G5"/>
    <mergeCell ref="H4:H5"/>
    <mergeCell ref="C4:E4"/>
    <mergeCell ref="I4:K4"/>
  </mergeCells>
  <pageMargins left="0.19685039370078741" right="0.15748031496062992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90" zoomScaleNormal="90" workbookViewId="0">
      <selection activeCell="A2" sqref="A2:K2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2.140625" style="2" customWidth="1"/>
    <col min="4" max="4" width="18" style="2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78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101" t="s">
        <v>4</v>
      </c>
      <c r="J5" s="101" t="s">
        <v>47</v>
      </c>
      <c r="K5" s="101" t="s">
        <v>6</v>
      </c>
    </row>
    <row r="6" spans="1:11" s="3" customFormat="1" ht="27" customHeight="1" x14ac:dyDescent="0.35">
      <c r="A6" s="103">
        <v>1</v>
      </c>
      <c r="B6" s="103">
        <v>3818</v>
      </c>
      <c r="C6" s="104" t="s">
        <v>79</v>
      </c>
      <c r="D6" s="105">
        <v>789802246.72800004</v>
      </c>
      <c r="E6" s="106">
        <v>707872.64</v>
      </c>
      <c r="F6" s="46"/>
      <c r="G6" s="121">
        <v>1</v>
      </c>
      <c r="H6" s="103">
        <v>8507</v>
      </c>
      <c r="I6" s="110" t="s">
        <v>9</v>
      </c>
      <c r="J6" s="112">
        <v>420417865.1240021</v>
      </c>
      <c r="K6" s="113">
        <v>560658.17000000004</v>
      </c>
    </row>
    <row r="7" spans="1:11" s="3" customFormat="1" ht="27" customHeight="1" x14ac:dyDescent="0.35">
      <c r="A7" s="103">
        <v>2</v>
      </c>
      <c r="B7" s="103">
        <v>8517</v>
      </c>
      <c r="C7" s="104" t="s">
        <v>80</v>
      </c>
      <c r="D7" s="105">
        <v>319142062.42687494</v>
      </c>
      <c r="E7" s="106">
        <v>120846.29</v>
      </c>
      <c r="F7" s="46"/>
      <c r="G7" s="121">
        <v>2</v>
      </c>
      <c r="H7" s="103">
        <v>8708</v>
      </c>
      <c r="I7" s="111" t="s">
        <v>45</v>
      </c>
      <c r="J7" s="112">
        <v>187409732.63075</v>
      </c>
      <c r="K7" s="113">
        <v>261810.5</v>
      </c>
    </row>
    <row r="8" spans="1:11" s="3" customFormat="1" ht="27" customHeight="1" x14ac:dyDescent="0.35">
      <c r="A8" s="103">
        <v>3</v>
      </c>
      <c r="B8" s="103">
        <v>8541</v>
      </c>
      <c r="C8" s="104" t="s">
        <v>19</v>
      </c>
      <c r="D8" s="105">
        <v>260683770.31200001</v>
      </c>
      <c r="E8" s="106">
        <v>216000</v>
      </c>
      <c r="F8" s="46"/>
      <c r="G8" s="121">
        <v>3</v>
      </c>
      <c r="H8" s="103">
        <v>8473</v>
      </c>
      <c r="I8" s="110" t="s">
        <v>57</v>
      </c>
      <c r="J8" s="112">
        <v>181359772.23746002</v>
      </c>
      <c r="K8" s="113">
        <v>125854.29999999999</v>
      </c>
    </row>
    <row r="9" spans="1:11" s="14" customFormat="1" ht="27" customHeight="1" x14ac:dyDescent="0.35">
      <c r="A9" s="99">
        <v>4</v>
      </c>
      <c r="B9" s="103">
        <v>8534</v>
      </c>
      <c r="C9" s="104" t="s">
        <v>81</v>
      </c>
      <c r="D9" s="105">
        <v>253080644.538075</v>
      </c>
      <c r="E9" s="106">
        <v>72296.78</v>
      </c>
      <c r="F9" s="47"/>
      <c r="G9" s="122">
        <v>4</v>
      </c>
      <c r="H9" s="103">
        <v>8518</v>
      </c>
      <c r="I9" s="129" t="s">
        <v>55</v>
      </c>
      <c r="J9" s="112">
        <v>122679467.57746197</v>
      </c>
      <c r="K9" s="113">
        <v>197289.03</v>
      </c>
    </row>
    <row r="10" spans="1:11" s="14" customFormat="1" ht="24.75" customHeight="1" x14ac:dyDescent="0.35">
      <c r="A10" s="99">
        <v>5</v>
      </c>
      <c r="B10" s="107">
        <v>8486</v>
      </c>
      <c r="C10" s="104" t="s">
        <v>49</v>
      </c>
      <c r="D10" s="108">
        <v>240180098.18407503</v>
      </c>
      <c r="E10" s="161">
        <v>251049.66</v>
      </c>
      <c r="F10" s="47"/>
      <c r="G10" s="122">
        <v>5</v>
      </c>
      <c r="H10" s="103">
        <v>8541</v>
      </c>
      <c r="I10" s="110" t="s">
        <v>8</v>
      </c>
      <c r="J10" s="112">
        <v>113061052.85354999</v>
      </c>
      <c r="K10" s="113">
        <v>115221.12</v>
      </c>
    </row>
    <row r="11" spans="1:11" s="14" customFormat="1" ht="27" customHeight="1" x14ac:dyDescent="0.35">
      <c r="A11" s="99">
        <v>6</v>
      </c>
      <c r="B11" s="103">
        <v>8536</v>
      </c>
      <c r="C11" s="104" t="s">
        <v>82</v>
      </c>
      <c r="D11" s="105">
        <v>216163341.28503799</v>
      </c>
      <c r="E11" s="106">
        <v>192519.9</v>
      </c>
      <c r="F11" s="47"/>
      <c r="G11" s="122">
        <v>6</v>
      </c>
      <c r="H11" s="109">
        <v>8536</v>
      </c>
      <c r="I11" s="114" t="s">
        <v>86</v>
      </c>
      <c r="J11" s="112">
        <v>93393174.816</v>
      </c>
      <c r="K11" s="113">
        <v>57538.91</v>
      </c>
    </row>
    <row r="12" spans="1:11" s="3" customFormat="1" ht="27" customHeight="1" x14ac:dyDescent="0.35">
      <c r="A12" s="103">
        <v>7</v>
      </c>
      <c r="B12" s="103">
        <v>8537</v>
      </c>
      <c r="C12" s="104" t="s">
        <v>50</v>
      </c>
      <c r="D12" s="105">
        <v>146457590.16420001</v>
      </c>
      <c r="E12" s="106">
        <v>128729.4</v>
      </c>
      <c r="F12" s="48"/>
      <c r="G12" s="121">
        <v>7</v>
      </c>
      <c r="H12" s="103">
        <v>8474</v>
      </c>
      <c r="I12" s="110" t="s">
        <v>7</v>
      </c>
      <c r="J12" s="112">
        <v>78767274.653949976</v>
      </c>
      <c r="K12" s="113">
        <v>102742.70999999999</v>
      </c>
    </row>
    <row r="13" spans="1:11" s="3" customFormat="1" ht="27" customHeight="1" x14ac:dyDescent="0.35">
      <c r="A13" s="103">
        <v>8</v>
      </c>
      <c r="B13" s="103">
        <v>9030</v>
      </c>
      <c r="C13" s="104" t="s">
        <v>83</v>
      </c>
      <c r="D13" s="105">
        <v>126843658.092675</v>
      </c>
      <c r="E13" s="106">
        <v>75596.800000000003</v>
      </c>
      <c r="F13" s="46"/>
      <c r="G13" s="121">
        <v>8</v>
      </c>
      <c r="H13" s="103">
        <v>8433</v>
      </c>
      <c r="I13" s="110" t="s">
        <v>87</v>
      </c>
      <c r="J13" s="112">
        <v>42641222.0185</v>
      </c>
      <c r="K13" s="113">
        <v>62139</v>
      </c>
    </row>
    <row r="14" spans="1:11" ht="27" customHeight="1" x14ac:dyDescent="0.35">
      <c r="A14" s="162">
        <v>9</v>
      </c>
      <c r="B14" s="103">
        <v>3926</v>
      </c>
      <c r="C14" s="104" t="s">
        <v>84</v>
      </c>
      <c r="D14" s="105">
        <v>77103840.025425002</v>
      </c>
      <c r="E14" s="106">
        <v>108880</v>
      </c>
      <c r="F14" s="60"/>
      <c r="G14" s="124">
        <v>9</v>
      </c>
      <c r="H14" s="103">
        <v>8504</v>
      </c>
      <c r="I14" s="110" t="s">
        <v>99</v>
      </c>
      <c r="J14" s="112">
        <v>42542049.955650002</v>
      </c>
      <c r="K14" s="113">
        <v>26478.239999999998</v>
      </c>
    </row>
    <row r="15" spans="1:11" ht="27" customHeight="1" x14ac:dyDescent="0.35">
      <c r="A15" s="162">
        <v>10</v>
      </c>
      <c r="B15" s="103">
        <v>2820</v>
      </c>
      <c r="C15" s="104" t="s">
        <v>85</v>
      </c>
      <c r="D15" s="105">
        <v>72300917.936250001</v>
      </c>
      <c r="E15" s="106">
        <v>149189</v>
      </c>
      <c r="F15" s="48"/>
      <c r="G15" s="125">
        <v>10</v>
      </c>
      <c r="H15" s="103">
        <v>2106</v>
      </c>
      <c r="I15" s="110" t="s">
        <v>17</v>
      </c>
      <c r="J15" s="112">
        <v>35925279.75</v>
      </c>
      <c r="K15" s="113">
        <v>10400</v>
      </c>
    </row>
    <row r="16" spans="1:11" ht="24.75" customHeight="1" x14ac:dyDescent="0.35">
      <c r="A16" s="103"/>
      <c r="B16" s="110"/>
      <c r="C16" s="163" t="s">
        <v>48</v>
      </c>
      <c r="D16" s="164">
        <f>SUM(D6:D15)</f>
        <v>2501758169.6926136</v>
      </c>
      <c r="E16" s="165"/>
      <c r="F16" s="49"/>
      <c r="G16" s="125"/>
      <c r="H16" s="109"/>
      <c r="I16" s="126" t="s">
        <v>48</v>
      </c>
      <c r="J16" s="171">
        <f>SUM(J6:J15)</f>
        <v>1318196891.6173244</v>
      </c>
      <c r="K16" s="172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I4:K4"/>
    <mergeCell ref="A1:K1"/>
    <mergeCell ref="A2:K2"/>
    <mergeCell ref="A4:A5"/>
    <mergeCell ref="B4:B5"/>
    <mergeCell ref="C4:E4"/>
    <mergeCell ref="G4:G5"/>
    <mergeCell ref="H4:H5"/>
  </mergeCells>
  <pageMargins left="0.19685039370078741" right="0.15748031496062992" top="0.98425196850393704" bottom="0.98425196850393704" header="0.51181102362204722" footer="0.51181102362204722"/>
  <pageSetup paperSize="9" scale="6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70" zoomScaleNormal="70" workbookViewId="0">
      <selection activeCell="A2" sqref="A2:K2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2.140625" style="2" customWidth="1"/>
    <col min="4" max="4" width="18" style="2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93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116" t="s">
        <v>4</v>
      </c>
      <c r="J5" s="116" t="s">
        <v>47</v>
      </c>
      <c r="K5" s="116" t="s">
        <v>6</v>
      </c>
    </row>
    <row r="6" spans="1:11" s="3" customFormat="1" ht="27" customHeight="1" x14ac:dyDescent="0.35">
      <c r="A6" s="103">
        <v>1</v>
      </c>
      <c r="B6" s="109">
        <v>3818</v>
      </c>
      <c r="C6" s="117" t="s">
        <v>94</v>
      </c>
      <c r="D6" s="105">
        <v>1027395582.8304343</v>
      </c>
      <c r="E6" s="118">
        <v>881297.76</v>
      </c>
      <c r="F6" s="46"/>
      <c r="G6" s="121">
        <v>1</v>
      </c>
      <c r="H6" s="109">
        <v>8507</v>
      </c>
      <c r="I6" s="110" t="s">
        <v>9</v>
      </c>
      <c r="J6" s="120">
        <v>258.714</v>
      </c>
      <c r="K6" s="118">
        <v>379447.9</v>
      </c>
    </row>
    <row r="7" spans="1:11" s="3" customFormat="1" ht="27" customHeight="1" x14ac:dyDescent="0.35">
      <c r="A7" s="103">
        <v>2</v>
      </c>
      <c r="B7" s="109">
        <v>8471</v>
      </c>
      <c r="C7" s="117" t="s">
        <v>95</v>
      </c>
      <c r="D7" s="105">
        <v>423703977.95548397</v>
      </c>
      <c r="E7" s="118">
        <v>303032.29600000003</v>
      </c>
      <c r="F7" s="46"/>
      <c r="G7" s="121">
        <v>2</v>
      </c>
      <c r="H7" s="109">
        <v>8708</v>
      </c>
      <c r="I7" s="110" t="s">
        <v>102</v>
      </c>
      <c r="J7" s="120">
        <v>185.363</v>
      </c>
      <c r="K7" s="118">
        <v>574636.56000000006</v>
      </c>
    </row>
    <row r="8" spans="1:11" s="3" customFormat="1" ht="27" customHeight="1" x14ac:dyDescent="0.35">
      <c r="A8" s="103">
        <v>3</v>
      </c>
      <c r="B8" s="109">
        <v>8517</v>
      </c>
      <c r="C8" s="117" t="s">
        <v>96</v>
      </c>
      <c r="D8" s="105">
        <v>266537294.756506</v>
      </c>
      <c r="E8" s="118">
        <v>113390.40599999999</v>
      </c>
      <c r="F8" s="46"/>
      <c r="G8" s="121">
        <v>3</v>
      </c>
      <c r="H8" s="109">
        <v>8541</v>
      </c>
      <c r="I8" s="110" t="s">
        <v>8</v>
      </c>
      <c r="J8" s="120">
        <v>122.21599999999999</v>
      </c>
      <c r="K8" s="118">
        <v>81080.75</v>
      </c>
    </row>
    <row r="9" spans="1:11" s="14" customFormat="1" ht="27" customHeight="1" x14ac:dyDescent="0.35">
      <c r="A9" s="99">
        <v>4</v>
      </c>
      <c r="B9" s="109">
        <v>9030</v>
      </c>
      <c r="C9" s="117" t="s">
        <v>20</v>
      </c>
      <c r="D9" s="105">
        <v>177730996.48482001</v>
      </c>
      <c r="E9" s="118">
        <v>92801</v>
      </c>
      <c r="F9" s="47"/>
      <c r="G9" s="122">
        <v>4</v>
      </c>
      <c r="H9" s="109">
        <v>8474</v>
      </c>
      <c r="I9" s="110" t="s">
        <v>7</v>
      </c>
      <c r="J9" s="120">
        <v>107.041</v>
      </c>
      <c r="K9" s="118">
        <v>56552.9</v>
      </c>
    </row>
    <row r="10" spans="1:11" s="14" customFormat="1" ht="26.25" customHeight="1" x14ac:dyDescent="0.5">
      <c r="A10" s="99">
        <v>5</v>
      </c>
      <c r="B10" s="119">
        <v>8486</v>
      </c>
      <c r="C10" s="166" t="s">
        <v>49</v>
      </c>
      <c r="D10" s="167">
        <v>166797972.31904602</v>
      </c>
      <c r="E10" s="128">
        <v>185899.318</v>
      </c>
      <c r="F10" s="47"/>
      <c r="G10" s="122">
        <v>5</v>
      </c>
      <c r="H10" s="119">
        <v>2106</v>
      </c>
      <c r="I10" s="123" t="s">
        <v>17</v>
      </c>
      <c r="J10" s="127">
        <v>80.817999999999998</v>
      </c>
      <c r="K10" s="128">
        <v>20820</v>
      </c>
    </row>
    <row r="11" spans="1:11" s="14" customFormat="1" ht="27" customHeight="1" x14ac:dyDescent="0.5">
      <c r="A11" s="99">
        <v>6</v>
      </c>
      <c r="B11" s="119">
        <v>8534</v>
      </c>
      <c r="C11" s="168" t="s">
        <v>81</v>
      </c>
      <c r="D11" s="167">
        <v>112026674.13244</v>
      </c>
      <c r="E11" s="128">
        <v>99535.052999999985</v>
      </c>
      <c r="F11" s="47"/>
      <c r="G11" s="122">
        <v>6</v>
      </c>
      <c r="H11" s="119">
        <v>8504</v>
      </c>
      <c r="I11" s="115" t="s">
        <v>99</v>
      </c>
      <c r="J11" s="127">
        <v>60.094000000000001</v>
      </c>
      <c r="K11" s="128">
        <v>45934.48</v>
      </c>
    </row>
    <row r="12" spans="1:11" s="3" customFormat="1" ht="27" customHeight="1" x14ac:dyDescent="0.35">
      <c r="A12" s="103">
        <v>7</v>
      </c>
      <c r="B12" s="109">
        <v>8537</v>
      </c>
      <c r="C12" s="117" t="s">
        <v>21</v>
      </c>
      <c r="D12" s="105">
        <v>101208673.4254</v>
      </c>
      <c r="E12" s="118">
        <v>88461</v>
      </c>
      <c r="F12" s="48"/>
      <c r="G12" s="121">
        <v>7</v>
      </c>
      <c r="H12" s="109">
        <v>8473</v>
      </c>
      <c r="I12" s="110" t="s">
        <v>57</v>
      </c>
      <c r="J12" s="120">
        <v>59.981999999999999</v>
      </c>
      <c r="K12" s="118">
        <v>40042.800000000003</v>
      </c>
    </row>
    <row r="13" spans="1:11" s="3" customFormat="1" ht="27" customHeight="1" x14ac:dyDescent="0.35">
      <c r="A13" s="103">
        <v>8</v>
      </c>
      <c r="B13" s="109">
        <v>2841</v>
      </c>
      <c r="C13" s="117" t="s">
        <v>97</v>
      </c>
      <c r="D13" s="105">
        <v>85659703.414959997</v>
      </c>
      <c r="E13" s="118">
        <v>138031</v>
      </c>
      <c r="F13" s="46"/>
      <c r="G13" s="121">
        <v>8</v>
      </c>
      <c r="H13" s="109">
        <v>3903</v>
      </c>
      <c r="I13" s="110" t="s">
        <v>100</v>
      </c>
      <c r="J13" s="120">
        <v>38.908000000000001</v>
      </c>
      <c r="K13" s="118">
        <v>651680</v>
      </c>
    </row>
    <row r="14" spans="1:11" ht="27" customHeight="1" x14ac:dyDescent="0.35">
      <c r="A14" s="162">
        <v>9</v>
      </c>
      <c r="B14" s="109">
        <v>8518</v>
      </c>
      <c r="C14" s="117" t="s">
        <v>98</v>
      </c>
      <c r="D14" s="105">
        <v>73807807.52323401</v>
      </c>
      <c r="E14" s="118">
        <v>99297.51</v>
      </c>
      <c r="F14" s="60"/>
      <c r="G14" s="124">
        <v>9</v>
      </c>
      <c r="H14" s="109">
        <v>8433</v>
      </c>
      <c r="I14" s="110" t="s">
        <v>87</v>
      </c>
      <c r="J14" s="120">
        <v>34.78</v>
      </c>
      <c r="K14" s="118">
        <v>21071</v>
      </c>
    </row>
    <row r="15" spans="1:11" ht="27" customHeight="1" x14ac:dyDescent="0.35">
      <c r="A15" s="162">
        <v>10</v>
      </c>
      <c r="B15" s="109">
        <v>8528</v>
      </c>
      <c r="C15" s="117" t="s">
        <v>39</v>
      </c>
      <c r="D15" s="105">
        <v>64286049.908787996</v>
      </c>
      <c r="E15" s="118">
        <v>65070.48</v>
      </c>
      <c r="F15" s="48"/>
      <c r="G15" s="125">
        <v>10</v>
      </c>
      <c r="H15" s="109">
        <v>2402</v>
      </c>
      <c r="I15" s="110" t="s">
        <v>101</v>
      </c>
      <c r="J15" s="120">
        <v>27.609000000000002</v>
      </c>
      <c r="K15" s="118">
        <v>31805.25</v>
      </c>
    </row>
    <row r="16" spans="1:11" ht="24.75" customHeight="1" x14ac:dyDescent="0.35">
      <c r="A16" s="103"/>
      <c r="B16" s="110"/>
      <c r="C16" s="163" t="s">
        <v>48</v>
      </c>
      <c r="D16" s="164">
        <f>SUM(D6:D15)</f>
        <v>2499154732.751112</v>
      </c>
      <c r="E16" s="165"/>
      <c r="F16" s="49"/>
      <c r="G16" s="125"/>
      <c r="H16" s="109"/>
      <c r="I16" s="126" t="s">
        <v>48</v>
      </c>
      <c r="J16" s="169">
        <f>SUM(J6:J15)</f>
        <v>975.52500000000009</v>
      </c>
      <c r="K16" s="170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80" zoomScaleNormal="80" workbookViewId="0">
      <selection activeCell="H6" sqref="H6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2.14062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103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197" t="s">
        <v>4</v>
      </c>
      <c r="J5" s="197" t="s">
        <v>47</v>
      </c>
      <c r="K5" s="197" t="s">
        <v>6</v>
      </c>
    </row>
    <row r="6" spans="1:11" s="3" customFormat="1" ht="27" customHeight="1" x14ac:dyDescent="0.35">
      <c r="A6" s="103">
        <v>1</v>
      </c>
      <c r="B6" s="199">
        <v>3818</v>
      </c>
      <c r="C6" s="104" t="s">
        <v>52</v>
      </c>
      <c r="D6" s="105">
        <v>705081074.44879973</v>
      </c>
      <c r="E6" s="118">
        <v>580333</v>
      </c>
      <c r="F6" s="46"/>
      <c r="G6" s="121">
        <v>1</v>
      </c>
      <c r="H6" s="199">
        <v>8507.6090000000004</v>
      </c>
      <c r="I6" s="110" t="s">
        <v>116</v>
      </c>
      <c r="J6" s="200">
        <v>483896636.31677008</v>
      </c>
      <c r="K6" s="113">
        <v>605876.05999999982</v>
      </c>
    </row>
    <row r="7" spans="1:11" s="3" customFormat="1" ht="27" customHeight="1" x14ac:dyDescent="0.35">
      <c r="A7" s="103">
        <v>2</v>
      </c>
      <c r="B7" s="199">
        <v>8471.7009999999991</v>
      </c>
      <c r="C7" s="104" t="s">
        <v>104</v>
      </c>
      <c r="D7" s="105">
        <v>695473402.64864004</v>
      </c>
      <c r="E7" s="118">
        <v>318445.51</v>
      </c>
      <c r="F7" s="46"/>
      <c r="G7" s="121">
        <v>2</v>
      </c>
      <c r="H7" s="199">
        <v>8708.9495000000006</v>
      </c>
      <c r="I7" s="110" t="s">
        <v>117</v>
      </c>
      <c r="J7" s="200">
        <v>148654986.40166196</v>
      </c>
      <c r="K7" s="113">
        <v>204025.5</v>
      </c>
    </row>
    <row r="8" spans="1:11" s="3" customFormat="1" ht="27" customHeight="1" x14ac:dyDescent="0.35">
      <c r="A8" s="103">
        <v>3</v>
      </c>
      <c r="B8" s="199">
        <v>8517.1200000000008</v>
      </c>
      <c r="C8" s="104" t="s">
        <v>110</v>
      </c>
      <c r="D8" s="105">
        <v>162050334.32851201</v>
      </c>
      <c r="E8" s="118">
        <v>27808.146000000001</v>
      </c>
      <c r="F8" s="46"/>
      <c r="G8" s="121">
        <v>3</v>
      </c>
      <c r="H8" s="199">
        <v>8541.4020999999993</v>
      </c>
      <c r="I8" s="110" t="s">
        <v>8</v>
      </c>
      <c r="J8" s="200">
        <v>94040285.201072007</v>
      </c>
      <c r="K8" s="113">
        <v>94094.939999999988</v>
      </c>
    </row>
    <row r="9" spans="1:11" s="14" customFormat="1" ht="27" customHeight="1" x14ac:dyDescent="0.35">
      <c r="A9" s="99">
        <v>4</v>
      </c>
      <c r="B9" s="199">
        <v>8517.6209999999992</v>
      </c>
      <c r="C9" s="130" t="s">
        <v>54</v>
      </c>
      <c r="D9" s="105">
        <v>147558765.632992</v>
      </c>
      <c r="E9" s="118">
        <v>30611.93</v>
      </c>
      <c r="F9" s="47"/>
      <c r="G9" s="122">
        <v>4</v>
      </c>
      <c r="H9" s="199">
        <v>1901.1098999999999</v>
      </c>
      <c r="I9" s="110" t="s">
        <v>105</v>
      </c>
      <c r="J9" s="200">
        <v>85483481.428800002</v>
      </c>
      <c r="K9" s="113">
        <v>3032.78</v>
      </c>
    </row>
    <row r="10" spans="1:11" s="14" customFormat="1" ht="26.25" customHeight="1" x14ac:dyDescent="0.35">
      <c r="A10" s="99">
        <v>5</v>
      </c>
      <c r="B10" s="199">
        <v>9030.8289999999997</v>
      </c>
      <c r="C10" s="104" t="s">
        <v>20</v>
      </c>
      <c r="D10" s="105">
        <v>145523443.97920001</v>
      </c>
      <c r="E10" s="118">
        <v>81075</v>
      </c>
      <c r="F10" s="47"/>
      <c r="G10" s="122">
        <v>5</v>
      </c>
      <c r="H10" s="199">
        <v>8474.9009999999998</v>
      </c>
      <c r="I10" s="110" t="s">
        <v>106</v>
      </c>
      <c r="J10" s="200">
        <v>71702679.681392014</v>
      </c>
      <c r="K10" s="113">
        <v>52498.119999999995</v>
      </c>
    </row>
    <row r="11" spans="1:11" s="14" customFormat="1" ht="27" customHeight="1" x14ac:dyDescent="0.35">
      <c r="A11" s="99">
        <v>6</v>
      </c>
      <c r="B11" s="199">
        <v>8536.9099000000006</v>
      </c>
      <c r="C11" s="104" t="s">
        <v>112</v>
      </c>
      <c r="D11" s="105">
        <v>130832218.737156</v>
      </c>
      <c r="E11" s="118">
        <v>97198.65</v>
      </c>
      <c r="F11" s="47"/>
      <c r="G11" s="122">
        <v>6</v>
      </c>
      <c r="H11" s="199">
        <v>8708.2919000000002</v>
      </c>
      <c r="I11" s="110" t="s">
        <v>118</v>
      </c>
      <c r="J11" s="200">
        <v>64641405.702272005</v>
      </c>
      <c r="K11" s="113">
        <v>378087.67999999999</v>
      </c>
    </row>
    <row r="12" spans="1:11" s="3" customFormat="1" ht="27" customHeight="1" x14ac:dyDescent="0.35">
      <c r="A12" s="103">
        <v>7</v>
      </c>
      <c r="B12" s="199">
        <v>8536.2098999999998</v>
      </c>
      <c r="C12" s="104" t="s">
        <v>111</v>
      </c>
      <c r="D12" s="105">
        <v>130610852.96358497</v>
      </c>
      <c r="E12" s="118">
        <v>181368.03</v>
      </c>
      <c r="F12" s="48"/>
      <c r="G12" s="121">
        <v>7</v>
      </c>
      <c r="H12" s="199">
        <v>8504.4089999999997</v>
      </c>
      <c r="I12" s="110" t="s">
        <v>108</v>
      </c>
      <c r="J12" s="200">
        <v>58092555.427984007</v>
      </c>
      <c r="K12" s="113">
        <v>41417.519999999997</v>
      </c>
    </row>
    <row r="13" spans="1:11" s="3" customFormat="1" ht="27" customHeight="1" x14ac:dyDescent="0.35">
      <c r="A13" s="103">
        <v>8</v>
      </c>
      <c r="B13" s="199">
        <v>9032.8989999999994</v>
      </c>
      <c r="C13" s="104" t="s">
        <v>113</v>
      </c>
      <c r="D13" s="105">
        <v>130534913.44935998</v>
      </c>
      <c r="E13" s="118">
        <v>63368</v>
      </c>
      <c r="F13" s="46"/>
      <c r="G13" s="121">
        <v>8</v>
      </c>
      <c r="H13" s="199">
        <v>6006.22</v>
      </c>
      <c r="I13" s="110" t="s">
        <v>119</v>
      </c>
      <c r="J13" s="200">
        <v>47887675.796190009</v>
      </c>
      <c r="K13" s="113">
        <v>276140.45</v>
      </c>
    </row>
    <row r="14" spans="1:11" ht="27" customHeight="1" x14ac:dyDescent="0.35">
      <c r="A14" s="162">
        <v>9</v>
      </c>
      <c r="B14" s="199">
        <v>8471.3019999999997</v>
      </c>
      <c r="C14" s="104" t="s">
        <v>114</v>
      </c>
      <c r="D14" s="105">
        <v>128825712.46787199</v>
      </c>
      <c r="E14" s="118">
        <v>30643.760000000002</v>
      </c>
      <c r="F14" s="60"/>
      <c r="G14" s="124">
        <v>9</v>
      </c>
      <c r="H14" s="199">
        <v>2402.2089999999998</v>
      </c>
      <c r="I14" s="110" t="s">
        <v>101</v>
      </c>
      <c r="J14" s="200">
        <v>46478956.272</v>
      </c>
      <c r="K14" s="113">
        <v>60801.9</v>
      </c>
    </row>
    <row r="15" spans="1:11" ht="27" customHeight="1" x14ac:dyDescent="0.35">
      <c r="A15" s="162">
        <v>10</v>
      </c>
      <c r="B15" s="199">
        <v>3906.9099000000001</v>
      </c>
      <c r="C15" s="104" t="s">
        <v>115</v>
      </c>
      <c r="D15" s="105">
        <v>109813094.38456002</v>
      </c>
      <c r="E15" s="118">
        <v>410079.49600000004</v>
      </c>
      <c r="F15" s="48"/>
      <c r="G15" s="125">
        <v>10</v>
      </c>
      <c r="H15" s="201" t="s">
        <v>107</v>
      </c>
      <c r="I15" s="110" t="s">
        <v>109</v>
      </c>
      <c r="J15" s="200">
        <v>44413820.492048003</v>
      </c>
      <c r="K15" s="113">
        <v>70109</v>
      </c>
    </row>
    <row r="16" spans="1:11" ht="24.75" customHeight="1" x14ac:dyDescent="0.35">
      <c r="A16" s="103"/>
      <c r="B16" s="110"/>
      <c r="C16" s="163" t="s">
        <v>48</v>
      </c>
      <c r="D16" s="164">
        <f>SUM(D6:D15)</f>
        <v>2486303813.0406766</v>
      </c>
      <c r="E16" s="165"/>
      <c r="F16" s="49"/>
      <c r="G16" s="125"/>
      <c r="H16" s="109"/>
      <c r="I16" s="126" t="s">
        <v>48</v>
      </c>
      <c r="J16" s="198">
        <f>SUM(J6:J15)</f>
        <v>1145292482.72019</v>
      </c>
      <c r="K16" s="170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70" zoomScaleNormal="70" workbookViewId="0">
      <selection activeCell="E19" sqref="E19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3.4257812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120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02" t="s">
        <v>4</v>
      </c>
      <c r="J5" s="202" t="s">
        <v>47</v>
      </c>
      <c r="K5" s="202" t="s">
        <v>6</v>
      </c>
    </row>
    <row r="6" spans="1:11" s="3" customFormat="1" ht="27" customHeight="1" x14ac:dyDescent="0.35">
      <c r="A6" s="103">
        <v>1</v>
      </c>
      <c r="B6" s="109">
        <v>84717010</v>
      </c>
      <c r="C6" s="205" t="s">
        <v>104</v>
      </c>
      <c r="D6" s="61">
        <v>992085377.6250006</v>
      </c>
      <c r="E6" s="204">
        <v>437756.89999999997</v>
      </c>
      <c r="F6" s="46"/>
      <c r="G6" s="121">
        <v>1</v>
      </c>
      <c r="H6" s="103">
        <v>85076090</v>
      </c>
      <c r="I6" s="110" t="s">
        <v>116</v>
      </c>
      <c r="J6" s="61">
        <v>624234429.70901608</v>
      </c>
      <c r="K6" s="118">
        <v>642414.68999999994</v>
      </c>
    </row>
    <row r="7" spans="1:11" s="3" customFormat="1" ht="27" customHeight="1" x14ac:dyDescent="0.35">
      <c r="A7" s="103">
        <v>2</v>
      </c>
      <c r="B7" s="109">
        <v>85171200</v>
      </c>
      <c r="C7" s="104" t="s">
        <v>110</v>
      </c>
      <c r="D7" s="61">
        <v>794097357.80352008</v>
      </c>
      <c r="E7" s="204">
        <v>215562.17700000003</v>
      </c>
      <c r="F7" s="46"/>
      <c r="G7" s="121">
        <v>2</v>
      </c>
      <c r="H7" s="103">
        <v>87089495</v>
      </c>
      <c r="I7" s="110" t="s">
        <v>117</v>
      </c>
      <c r="J7" s="61">
        <v>136992165.79508501</v>
      </c>
      <c r="K7" s="113">
        <v>173113</v>
      </c>
    </row>
    <row r="8" spans="1:11" s="3" customFormat="1" ht="27" customHeight="1" x14ac:dyDescent="0.35">
      <c r="A8" s="103">
        <v>3</v>
      </c>
      <c r="B8" s="109">
        <v>38180000</v>
      </c>
      <c r="C8" s="104" t="s">
        <v>52</v>
      </c>
      <c r="D8" s="61">
        <v>534802186.51816499</v>
      </c>
      <c r="E8" s="204">
        <v>386247.99</v>
      </c>
      <c r="F8" s="46"/>
      <c r="G8" s="121">
        <v>3</v>
      </c>
      <c r="H8" s="109">
        <v>87082919</v>
      </c>
      <c r="I8" s="114" t="s">
        <v>124</v>
      </c>
      <c r="J8" s="61">
        <v>136214112.52434</v>
      </c>
      <c r="K8" s="113">
        <v>759327.94</v>
      </c>
    </row>
    <row r="9" spans="1:11" s="14" customFormat="1" ht="27" customHeight="1" x14ac:dyDescent="0.35">
      <c r="A9" s="99">
        <v>4</v>
      </c>
      <c r="B9" s="109">
        <v>85285200</v>
      </c>
      <c r="C9" s="205" t="s">
        <v>39</v>
      </c>
      <c r="D9" s="61">
        <v>345517592.99490005</v>
      </c>
      <c r="E9" s="204">
        <v>82311.600000000006</v>
      </c>
      <c r="F9" s="47"/>
      <c r="G9" s="122">
        <v>4</v>
      </c>
      <c r="H9" s="103">
        <v>60062200</v>
      </c>
      <c r="I9" s="110" t="s">
        <v>119</v>
      </c>
      <c r="J9" s="61">
        <v>96663488.998934954</v>
      </c>
      <c r="K9" s="113">
        <v>491478.39</v>
      </c>
    </row>
    <row r="10" spans="1:11" s="14" customFormat="1" ht="26.25" customHeight="1" x14ac:dyDescent="0.35">
      <c r="A10" s="99">
        <v>5</v>
      </c>
      <c r="B10" s="109">
        <v>84869029</v>
      </c>
      <c r="C10" s="206" t="s">
        <v>129</v>
      </c>
      <c r="D10" s="61">
        <v>229633572.35362503</v>
      </c>
      <c r="E10" s="204">
        <v>97091.6</v>
      </c>
      <c r="F10" s="47"/>
      <c r="G10" s="122">
        <v>5</v>
      </c>
      <c r="H10" s="109">
        <v>85414021</v>
      </c>
      <c r="I10" s="110" t="s">
        <v>8</v>
      </c>
      <c r="J10" s="61">
        <v>92978489.501685008</v>
      </c>
      <c r="K10" s="118">
        <v>63339.38</v>
      </c>
    </row>
    <row r="11" spans="1:11" s="14" customFormat="1" ht="27" customHeight="1" x14ac:dyDescent="0.35">
      <c r="A11" s="99">
        <v>6</v>
      </c>
      <c r="B11" s="109">
        <v>90308290</v>
      </c>
      <c r="C11" s="205" t="s">
        <v>20</v>
      </c>
      <c r="D11" s="61">
        <v>166425011.29050002</v>
      </c>
      <c r="E11" s="204">
        <v>95300</v>
      </c>
      <c r="F11" s="47"/>
      <c r="G11" s="122">
        <v>6</v>
      </c>
      <c r="H11" s="109">
        <v>84749010</v>
      </c>
      <c r="I11" s="114" t="s">
        <v>125</v>
      </c>
      <c r="J11" s="61">
        <v>71499728.933288008</v>
      </c>
      <c r="K11" s="113">
        <v>88234.01999999999</v>
      </c>
    </row>
    <row r="12" spans="1:11" s="3" customFormat="1" ht="27" customHeight="1" x14ac:dyDescent="0.35">
      <c r="A12" s="103">
        <v>7</v>
      </c>
      <c r="B12" s="109">
        <v>85362019</v>
      </c>
      <c r="C12" s="205" t="s">
        <v>82</v>
      </c>
      <c r="D12" s="61">
        <v>138097113.51618499</v>
      </c>
      <c r="E12" s="204">
        <v>189004.95</v>
      </c>
      <c r="F12" s="48"/>
      <c r="G12" s="121">
        <v>7</v>
      </c>
      <c r="H12" s="103">
        <v>21069099</v>
      </c>
      <c r="I12" s="110" t="s">
        <v>17</v>
      </c>
      <c r="J12" s="61">
        <v>70459381.53490001</v>
      </c>
      <c r="K12" s="113">
        <v>393517</v>
      </c>
    </row>
    <row r="13" spans="1:11" s="3" customFormat="1" ht="27" customHeight="1" x14ac:dyDescent="0.35">
      <c r="A13" s="103">
        <v>8</v>
      </c>
      <c r="B13" s="109">
        <v>85176210</v>
      </c>
      <c r="C13" s="130" t="s">
        <v>54</v>
      </c>
      <c r="D13" s="61">
        <v>135330769.52732998</v>
      </c>
      <c r="E13" s="204">
        <v>27735.99</v>
      </c>
      <c r="F13" s="46"/>
      <c r="G13" s="121">
        <v>8</v>
      </c>
      <c r="H13" s="109">
        <v>90308210</v>
      </c>
      <c r="I13" s="114" t="s">
        <v>126</v>
      </c>
      <c r="J13" s="61">
        <v>64522013.850000001</v>
      </c>
      <c r="K13" s="113">
        <v>4627</v>
      </c>
    </row>
    <row r="14" spans="1:11" ht="27" customHeight="1" x14ac:dyDescent="0.35">
      <c r="A14" s="162">
        <v>9</v>
      </c>
      <c r="B14" s="109">
        <v>85340090</v>
      </c>
      <c r="C14" s="205" t="s">
        <v>81</v>
      </c>
      <c r="D14" s="61">
        <v>110480032.57144</v>
      </c>
      <c r="E14" s="204">
        <v>65234.767000000007</v>
      </c>
      <c r="F14" s="60"/>
      <c r="G14" s="124">
        <v>9</v>
      </c>
      <c r="H14" s="109">
        <v>84291100</v>
      </c>
      <c r="I14" s="114" t="s">
        <v>127</v>
      </c>
      <c r="J14" s="61">
        <v>54055710</v>
      </c>
      <c r="K14" s="113">
        <v>274770</v>
      </c>
    </row>
    <row r="15" spans="1:11" ht="27" customHeight="1" x14ac:dyDescent="0.35">
      <c r="A15" s="162">
        <v>10</v>
      </c>
      <c r="B15" s="109">
        <v>85182990</v>
      </c>
      <c r="C15" s="205" t="s">
        <v>11</v>
      </c>
      <c r="D15" s="61">
        <v>103058361.19683</v>
      </c>
      <c r="E15" s="204">
        <v>145706.85299999997</v>
      </c>
      <c r="F15" s="48"/>
      <c r="G15" s="125">
        <v>10</v>
      </c>
      <c r="H15" s="103">
        <v>84733090</v>
      </c>
      <c r="I15" s="110" t="s">
        <v>128</v>
      </c>
      <c r="J15" s="61">
        <v>43461947.135130003</v>
      </c>
      <c r="K15" s="113">
        <v>24622</v>
      </c>
    </row>
    <row r="16" spans="1:11" ht="24.75" customHeight="1" x14ac:dyDescent="0.35">
      <c r="A16" s="103"/>
      <c r="B16" s="110"/>
      <c r="C16" s="163" t="s">
        <v>48</v>
      </c>
      <c r="D16" s="171">
        <f>SUM(D6:D15)</f>
        <v>3549527375.3974957</v>
      </c>
      <c r="E16" s="165"/>
      <c r="F16" s="49"/>
      <c r="G16" s="125"/>
      <c r="H16" s="109"/>
      <c r="I16" s="126" t="s">
        <v>48</v>
      </c>
      <c r="J16" s="171">
        <f>SUM(J6:J15)</f>
        <v>1391081467.982379</v>
      </c>
      <c r="K16" s="170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70" zoomScaleNormal="70" workbookViewId="0">
      <selection activeCell="D16" sqref="D16"/>
    </sheetView>
  </sheetViews>
  <sheetFormatPr defaultColWidth="11.42578125" defaultRowHeight="21" x14ac:dyDescent="0.5"/>
  <cols>
    <col min="1" max="1" width="8.42578125" style="2" customWidth="1"/>
    <col min="2" max="2" width="18.5703125" style="2" customWidth="1"/>
    <col min="3" max="3" width="53.42578125" style="2" customWidth="1"/>
    <col min="4" max="4" width="19.5703125" style="2" bestFit="1" customWidth="1"/>
    <col min="5" max="5" width="17.140625" style="2" customWidth="1"/>
    <col min="6" max="6" width="2.140625" style="2" customWidth="1"/>
    <col min="7" max="7" width="7.85546875" style="2" customWidth="1"/>
    <col min="8" max="8" width="16.42578125" style="2" customWidth="1"/>
    <col min="9" max="9" width="47.140625" style="2" customWidth="1"/>
    <col min="10" max="11" width="18.85546875" style="2" customWidth="1"/>
    <col min="12" max="16384" width="11.42578125" style="2"/>
  </cols>
  <sheetData>
    <row r="1" spans="1:11" ht="26.25" x14ac:dyDescent="0.5">
      <c r="A1" s="274" t="s">
        <v>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6.25" x14ac:dyDescent="0.5">
      <c r="A2" s="274" t="s">
        <v>130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5">
      <c r="A4" s="275" t="s">
        <v>3</v>
      </c>
      <c r="B4" s="276" t="s">
        <v>13</v>
      </c>
      <c r="C4" s="278" t="s">
        <v>15</v>
      </c>
      <c r="D4" s="279"/>
      <c r="E4" s="280"/>
      <c r="F4" s="45"/>
      <c r="G4" s="281" t="s">
        <v>3</v>
      </c>
      <c r="H4" s="282" t="s">
        <v>13</v>
      </c>
      <c r="I4" s="284" t="s">
        <v>14</v>
      </c>
      <c r="J4" s="284"/>
      <c r="K4" s="284"/>
    </row>
    <row r="5" spans="1:11" ht="32.25" customHeight="1" x14ac:dyDescent="0.5">
      <c r="A5" s="275"/>
      <c r="B5" s="277"/>
      <c r="C5" s="100" t="s">
        <v>4</v>
      </c>
      <c r="D5" s="100" t="s">
        <v>47</v>
      </c>
      <c r="E5" s="100" t="s">
        <v>6</v>
      </c>
      <c r="F5" s="45"/>
      <c r="G5" s="281"/>
      <c r="H5" s="283"/>
      <c r="I5" s="207" t="s">
        <v>4</v>
      </c>
      <c r="J5" s="207" t="s">
        <v>47</v>
      </c>
      <c r="K5" s="207" t="s">
        <v>6</v>
      </c>
    </row>
    <row r="6" spans="1:11" s="3" customFormat="1" ht="27" customHeight="1" x14ac:dyDescent="0.35">
      <c r="A6" s="103">
        <v>1</v>
      </c>
      <c r="B6" s="109">
        <v>85371099</v>
      </c>
      <c r="C6" s="205" t="s">
        <v>131</v>
      </c>
      <c r="D6" s="61">
        <v>2798331780.1110353</v>
      </c>
      <c r="E6" s="118">
        <v>72947.820000000007</v>
      </c>
      <c r="F6" s="46"/>
      <c r="G6" s="121">
        <v>1</v>
      </c>
      <c r="H6" s="103">
        <v>85076090</v>
      </c>
      <c r="I6" s="114" t="s">
        <v>9</v>
      </c>
      <c r="J6" s="61">
        <v>446208864.84656203</v>
      </c>
      <c r="K6" s="118">
        <v>574868.8899999999</v>
      </c>
    </row>
    <row r="7" spans="1:11" s="3" customFormat="1" ht="27" customHeight="1" x14ac:dyDescent="0.35">
      <c r="A7" s="103">
        <v>2</v>
      </c>
      <c r="B7" s="109">
        <v>84717010</v>
      </c>
      <c r="C7" s="205" t="s">
        <v>104</v>
      </c>
      <c r="D7" s="61">
        <v>1197570803.2353256</v>
      </c>
      <c r="E7" s="118">
        <v>533104.4</v>
      </c>
      <c r="F7" s="46"/>
      <c r="G7" s="121">
        <v>2</v>
      </c>
      <c r="H7" s="103">
        <v>85414021</v>
      </c>
      <c r="I7" s="110" t="s">
        <v>8</v>
      </c>
      <c r="J7" s="61">
        <v>295341493.77739203</v>
      </c>
      <c r="K7" s="113">
        <v>61261</v>
      </c>
    </row>
    <row r="8" spans="1:11" s="3" customFormat="1" ht="27" customHeight="1" x14ac:dyDescent="0.35">
      <c r="A8" s="103">
        <v>3</v>
      </c>
      <c r="B8" s="109">
        <v>38180000</v>
      </c>
      <c r="C8" s="205" t="s">
        <v>94</v>
      </c>
      <c r="D8" s="61">
        <v>811668864.57976019</v>
      </c>
      <c r="E8" s="118">
        <v>558356</v>
      </c>
      <c r="F8" s="46"/>
      <c r="G8" s="121">
        <v>3</v>
      </c>
      <c r="H8" s="109">
        <v>84733090</v>
      </c>
      <c r="I8" s="110" t="s">
        <v>128</v>
      </c>
      <c r="J8" s="61">
        <v>229097581.10839996</v>
      </c>
      <c r="K8" s="113">
        <v>135049.29999999999</v>
      </c>
    </row>
    <row r="9" spans="1:11" s="14" customFormat="1" ht="27" customHeight="1" x14ac:dyDescent="0.35">
      <c r="A9" s="99">
        <v>4</v>
      </c>
      <c r="B9" s="109">
        <v>85171200</v>
      </c>
      <c r="C9" s="205" t="s">
        <v>132</v>
      </c>
      <c r="D9" s="61">
        <v>761452054.60958993</v>
      </c>
      <c r="E9" s="118">
        <v>115092.47100000001</v>
      </c>
      <c r="F9" s="47"/>
      <c r="G9" s="122">
        <v>4</v>
      </c>
      <c r="H9" s="103">
        <v>84749010</v>
      </c>
      <c r="I9" s="114" t="s">
        <v>125</v>
      </c>
      <c r="J9" s="61">
        <v>152189237.51647803</v>
      </c>
      <c r="K9" s="113">
        <v>177052.68</v>
      </c>
    </row>
    <row r="10" spans="1:11" s="14" customFormat="1" ht="26.25" customHeight="1" x14ac:dyDescent="0.35">
      <c r="A10" s="99">
        <v>5</v>
      </c>
      <c r="B10" s="109">
        <v>85340090</v>
      </c>
      <c r="C10" s="205" t="s">
        <v>81</v>
      </c>
      <c r="D10" s="61">
        <v>254236738.89045501</v>
      </c>
      <c r="E10" s="118">
        <v>123668.22099999999</v>
      </c>
      <c r="F10" s="47"/>
      <c r="G10" s="122">
        <v>5</v>
      </c>
      <c r="H10" s="109">
        <v>21069099</v>
      </c>
      <c r="I10" s="110" t="s">
        <v>17</v>
      </c>
      <c r="J10" s="61">
        <v>82045450.902799979</v>
      </c>
      <c r="K10" s="118">
        <v>322964</v>
      </c>
    </row>
    <row r="11" spans="1:11" s="14" customFormat="1" ht="50.25" customHeight="1" x14ac:dyDescent="0.5">
      <c r="A11" s="107">
        <v>6</v>
      </c>
      <c r="B11" s="211">
        <v>84862011</v>
      </c>
      <c r="C11" s="210" t="s">
        <v>133</v>
      </c>
      <c r="D11" s="212">
        <v>174967917.99356401</v>
      </c>
      <c r="E11" s="213">
        <v>103617</v>
      </c>
      <c r="F11" s="56"/>
      <c r="G11" s="214">
        <v>6</v>
      </c>
      <c r="H11" s="215" t="s">
        <v>136</v>
      </c>
      <c r="I11" s="216" t="s">
        <v>137</v>
      </c>
      <c r="J11" s="212">
        <v>79000398.492799997</v>
      </c>
      <c r="K11" s="217">
        <v>117784.48</v>
      </c>
    </row>
    <row r="12" spans="1:11" s="3" customFormat="1" ht="27" customHeight="1" x14ac:dyDescent="0.35">
      <c r="A12" s="103">
        <v>7</v>
      </c>
      <c r="B12" s="109">
        <v>85362019</v>
      </c>
      <c r="C12" s="205" t="s">
        <v>82</v>
      </c>
      <c r="D12" s="61">
        <v>158085584.18125698</v>
      </c>
      <c r="E12" s="118">
        <v>203531.09000000003</v>
      </c>
      <c r="F12" s="48"/>
      <c r="G12" s="121">
        <v>7</v>
      </c>
      <c r="H12" s="103">
        <v>60062200</v>
      </c>
      <c r="I12" s="114" t="s">
        <v>119</v>
      </c>
      <c r="J12" s="61">
        <v>66633832.480266996</v>
      </c>
      <c r="K12" s="113">
        <v>355706.93000000005</v>
      </c>
    </row>
    <row r="13" spans="1:11" s="3" customFormat="1" ht="27" customHeight="1" x14ac:dyDescent="0.35">
      <c r="A13" s="103">
        <v>8</v>
      </c>
      <c r="B13" s="109">
        <v>76071900</v>
      </c>
      <c r="C13" s="205" t="s">
        <v>134</v>
      </c>
      <c r="D13" s="61">
        <v>153301921.94078201</v>
      </c>
      <c r="E13" s="118">
        <v>224609.25999999998</v>
      </c>
      <c r="F13" s="46"/>
      <c r="G13" s="121">
        <v>8</v>
      </c>
      <c r="H13" s="109">
        <v>39033060</v>
      </c>
      <c r="I13" s="114" t="s">
        <v>100</v>
      </c>
      <c r="J13" s="61">
        <v>59368184.122700006</v>
      </c>
      <c r="K13" s="113">
        <v>731268</v>
      </c>
    </row>
    <row r="14" spans="1:11" ht="27" customHeight="1" x14ac:dyDescent="0.35">
      <c r="A14" s="162">
        <v>9</v>
      </c>
      <c r="B14" s="208">
        <v>90308290</v>
      </c>
      <c r="C14" s="205" t="s">
        <v>20</v>
      </c>
      <c r="D14" s="61">
        <v>149151771.51979998</v>
      </c>
      <c r="E14" s="118">
        <v>86025</v>
      </c>
      <c r="F14" s="60"/>
      <c r="G14" s="124">
        <v>9</v>
      </c>
      <c r="H14" s="109">
        <v>87082919</v>
      </c>
      <c r="I14" s="114" t="s">
        <v>124</v>
      </c>
      <c r="J14" s="61">
        <v>54443312.045200005</v>
      </c>
      <c r="K14" s="113">
        <v>327405.68</v>
      </c>
    </row>
    <row r="15" spans="1:11" ht="46.5" customHeight="1" x14ac:dyDescent="0.5">
      <c r="A15" s="162">
        <v>10</v>
      </c>
      <c r="B15" s="218">
        <v>85176210</v>
      </c>
      <c r="C15" s="210" t="s">
        <v>135</v>
      </c>
      <c r="D15" s="212">
        <v>145208171.86618403</v>
      </c>
      <c r="E15" s="213">
        <v>31761</v>
      </c>
      <c r="F15" s="219"/>
      <c r="G15" s="220">
        <v>10</v>
      </c>
      <c r="H15" s="107">
        <v>85044090</v>
      </c>
      <c r="I15" s="216" t="s">
        <v>138</v>
      </c>
      <c r="J15" s="212">
        <v>50978469.658344001</v>
      </c>
      <c r="K15" s="217">
        <v>37242.030000000006</v>
      </c>
    </row>
    <row r="16" spans="1:11" ht="24.75" customHeight="1" x14ac:dyDescent="0.35">
      <c r="A16" s="103"/>
      <c r="B16" s="110"/>
      <c r="C16" s="163" t="s">
        <v>48</v>
      </c>
      <c r="D16" s="171">
        <f>SUM(D6:D15)</f>
        <v>6603975608.9277534</v>
      </c>
      <c r="E16" s="165"/>
      <c r="F16" s="49"/>
      <c r="G16" s="125"/>
      <c r="H16" s="109"/>
      <c r="I16" s="126" t="s">
        <v>48</v>
      </c>
      <c r="J16" s="171">
        <f>SUM(J6:J15)</f>
        <v>1515306824.9509432</v>
      </c>
      <c r="K16" s="170"/>
    </row>
    <row r="17" spans="1:11" x14ac:dyDescent="0.5">
      <c r="A17" s="11"/>
      <c r="B17" s="11"/>
      <c r="C17" s="10"/>
      <c r="D17" s="10"/>
      <c r="E17" s="10"/>
      <c r="F17" s="10"/>
      <c r="K17" s="3"/>
    </row>
    <row r="18" spans="1:11" ht="26.25" x14ac:dyDescent="0.5">
      <c r="A18" s="51" t="s">
        <v>62</v>
      </c>
    </row>
  </sheetData>
  <mergeCells count="8">
    <mergeCell ref="A1:K1"/>
    <mergeCell ref="A2:K2"/>
    <mergeCell ref="A4:A5"/>
    <mergeCell ref="B4:B5"/>
    <mergeCell ref="C4:E4"/>
    <mergeCell ref="G4:G5"/>
    <mergeCell ref="H4:H5"/>
    <mergeCell ref="I4:K4"/>
  </mergeCells>
  <pageMargins left="0.19685039370078741" right="0.15748031496062992" top="0.98425196850393704" bottom="0.98425196850393704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มูลค่าสินค้าผ่านแดน</vt:lpstr>
      <vt:lpstr>Top10 ก.ย.64</vt:lpstr>
      <vt:lpstr>Top10 ส.ค.64 </vt:lpstr>
      <vt:lpstr>Top10 ก.ค.64</vt:lpstr>
      <vt:lpstr>Top10 มิ.ย.64 </vt:lpstr>
      <vt:lpstr>Top10 ต.ค.63</vt:lpstr>
      <vt:lpstr>Top10 พ.ย.63</vt:lpstr>
      <vt:lpstr>Top10 ธ.ค.63</vt:lpstr>
      <vt:lpstr>Top10 ม.ค.64</vt:lpstr>
      <vt:lpstr>Top10 ก.พ.64 </vt:lpstr>
      <vt:lpstr>Top10 มี.ค.64 </vt:lpstr>
      <vt:lpstr>Top10 เม.ย.64 </vt:lpstr>
      <vt:lpstr>Top10 พ.ค.64 </vt:lpstr>
    </vt:vector>
  </TitlesOfParts>
  <Company>rtc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Kornwigar Kotchakosai</cp:lastModifiedBy>
  <cp:lastPrinted>2021-03-11T07:22:15Z</cp:lastPrinted>
  <dcterms:created xsi:type="dcterms:W3CDTF">2007-11-05T08:26:19Z</dcterms:created>
  <dcterms:modified xsi:type="dcterms:W3CDTF">2021-10-14T04:19:58Z</dcterms:modified>
</cp:coreProperties>
</file>